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CROTONE\02. ESECUZIONI\Liquidazione custode e-o delegato alla vendita\Criteri post dm 227-2015\"/>
    </mc:Choice>
  </mc:AlternateContent>
  <workbookProtection workbookAlgorithmName="SHA-512" workbookHashValue="KAPSmyyaIxTppRQKjXZA+t7SS7MMXqM9yb8Dj722DXq0MiH45uK/9+i4wbXil0lk3tsgfjfiQ+vPX8uilnkvTQ==" workbookSaltValue="dEvGB1UktqR1bjxTetuufQ==" workbookSpinCount="100000" lockStructure="1"/>
  <bookViews>
    <workbookView xWindow="0" yWindow="0" windowWidth="19200" windowHeight="6945"/>
  </bookViews>
  <sheets>
    <sheet name="CalcoloCompenso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F22" i="1"/>
  <c r="G24" i="1"/>
  <c r="D86" i="1"/>
  <c r="B86" i="1"/>
  <c r="I24" i="1"/>
  <c r="G22" i="1"/>
  <c r="G86" i="1"/>
  <c r="D32" i="1"/>
  <c r="F32" i="1"/>
  <c r="D33" i="1"/>
  <c r="F33" i="1"/>
  <c r="D34" i="1"/>
  <c r="F34" i="1"/>
  <c r="D35" i="1"/>
  <c r="F35" i="1"/>
  <c r="D36" i="1"/>
  <c r="F36" i="1"/>
  <c r="D37" i="1"/>
  <c r="F37" i="1"/>
  <c r="I38" i="1"/>
  <c r="I40" i="1"/>
  <c r="I49" i="1"/>
  <c r="B45" i="1"/>
  <c r="F45" i="1"/>
  <c r="B46" i="1"/>
  <c r="F46" i="1"/>
  <c r="I47" i="1"/>
  <c r="I50" i="1"/>
  <c r="F25" i="1"/>
  <c r="G25" i="1"/>
  <c r="F23" i="1"/>
  <c r="G23" i="1"/>
  <c r="I22" i="1"/>
  <c r="I23" i="1"/>
  <c r="I25" i="1"/>
  <c r="I26" i="1"/>
  <c r="I27" i="1"/>
  <c r="I53" i="1"/>
  <c r="I54" i="1"/>
  <c r="I55" i="1"/>
  <c r="B47" i="1"/>
  <c r="D38" i="1"/>
  <c r="H81" i="1"/>
</calcChain>
</file>

<file path=xl/sharedStrings.xml><?xml version="1.0" encoding="utf-8"?>
<sst xmlns="http://schemas.openxmlformats.org/spreadsheetml/2006/main" count="67" uniqueCount="62">
  <si>
    <t>Esecuzione immobilare n.</t>
  </si>
  <si>
    <t>promossa da</t>
  </si>
  <si>
    <t>contro</t>
  </si>
  <si>
    <t>Prezzo di vendita</t>
  </si>
  <si>
    <t>Importo</t>
  </si>
  <si>
    <t>Rimborso forfettario  spese</t>
  </si>
  <si>
    <t>Compenso sull'ammontare dell'attivo realizzato dalla vendita immobiliare</t>
  </si>
  <si>
    <t>Attivo</t>
  </si>
  <si>
    <t>%</t>
  </si>
  <si>
    <t>importo</t>
  </si>
  <si>
    <t>Totali</t>
  </si>
  <si>
    <t>Aumento percentuale per casi eccezionali</t>
  </si>
  <si>
    <t>Ammontare degli affitti riscossi</t>
  </si>
  <si>
    <t>(art. 3, c. 1  Decreto 15.05.2009, n. 80)</t>
  </si>
  <si>
    <t>Affitti riscossi</t>
  </si>
  <si>
    <t>Compenso affitti riscossi</t>
  </si>
  <si>
    <t>Totale compenso su affitti</t>
  </si>
  <si>
    <t>Spese generali 10 % (art. 2, c. 6 Decreto 15.5.2009, n. 80)</t>
  </si>
  <si>
    <t>Allegato n.</t>
  </si>
  <si>
    <t>Totale</t>
  </si>
  <si>
    <t>4) attività svolte nel corso della fase di distribuzione della somma ricavata</t>
  </si>
  <si>
    <t>3) attività svolte nel corso della fase di trasferimento della proprietà</t>
  </si>
  <si>
    <t>1) attività comprese tra il conferimento dell'incarico e la redazione dell'avviso di vendita</t>
  </si>
  <si>
    <t>2) attività successive alla redazione dell'avviso di vendita e fino all'aggiudicazione o assegnazione</t>
  </si>
  <si>
    <t>tariffa</t>
  </si>
  <si>
    <t>10% totale</t>
  </si>
  <si>
    <t>N. Lotti</t>
  </si>
  <si>
    <t>si</t>
  </si>
  <si>
    <t>si/no</t>
  </si>
  <si>
    <t>Attività svolte</t>
  </si>
  <si>
    <t xml:space="preserve">Prezzo di vendita </t>
  </si>
  <si>
    <t>come prezzo di vendita</t>
  </si>
  <si>
    <t>Motivazione  richiesta aumento</t>
  </si>
  <si>
    <t>Aumento percentuale per attività (da 5 al 20%)</t>
  </si>
  <si>
    <t>CALCOLO COMPENSO A CARICO DELLA PROCEDURA</t>
  </si>
  <si>
    <t>Numero creditori</t>
  </si>
  <si>
    <t>Il custode giudiziario e professionista delegato</t>
  </si>
  <si>
    <t>Attività di Delegato alla vendita (D.M. giustizia 15 ottobre 2015, n. 227)</t>
  </si>
  <si>
    <t>Attività di Custode Giudiziario (D.M. giustizia 15.5.2009, n. 80)</t>
  </si>
  <si>
    <t xml:space="preserve">Crotone, </t>
  </si>
  <si>
    <t>TOTALE</t>
  </si>
  <si>
    <t>aumenti/diminuzioni</t>
  </si>
  <si>
    <t xml:space="preserve">N.B. in caso di non conferimento della custodia inserire 0 </t>
  </si>
  <si>
    <t>Custode e Delegato</t>
  </si>
  <si>
    <t>TRIBUNALE DI CROTONE</t>
  </si>
  <si>
    <t>RICHIESTA LIQUIDAZIONE COMPENSO</t>
  </si>
  <si>
    <t>Giudice dell'Esecuzione</t>
  </si>
  <si>
    <t>Attività di delegato alla vendita a carico della procedura</t>
  </si>
  <si>
    <t>SPESE VIVE SOSTENUTE A CARICO DELLA PROCEDURA</t>
  </si>
  <si>
    <t xml:space="preserve">CALCOLO COMPENSO A CARICO DELL'AGGIUDICATARIO </t>
  </si>
  <si>
    <t>Eccezionale difficoltà (art. 2, c. 5  Decreto 15.05.2009, n. 80)</t>
  </si>
  <si>
    <t>Compenso sull'ammontare degli affitti riscossi</t>
  </si>
  <si>
    <t>Per attività straordinarie di custodia (art. 3, c. 2  Decreto 15.05.2009, n. 80)</t>
  </si>
  <si>
    <t xml:space="preserve">Attività di Custode Giudiziario </t>
  </si>
  <si>
    <t>RIEPILOGO COMPENSO:</t>
  </si>
  <si>
    <t>Tipo di spesa:</t>
  </si>
  <si>
    <t>TOTALE COMPENSI (DA DETRARRE EVENTUALI ACCONTI)</t>
  </si>
  <si>
    <t>Compenso</t>
  </si>
  <si>
    <t>Spese generali 10%</t>
  </si>
  <si>
    <t>COMPILARE LE PARTI IN CELESTE</t>
  </si>
  <si>
    <t>N. decreto trasferimento</t>
  </si>
  <si>
    <t>v.2.1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</si>
</sst>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dd\ mmmm\ yyyy"/>
    <numFmt numFmtId="165" formatCode="#,##0.00_ ;[Red]\-#,##0.00\ "/>
    <numFmt numFmtId="166" formatCode="&quot;€&quot;\ #,##0.00"/>
    <numFmt numFmtId="167" formatCode="[$€-410]\ #,##0.00;[Red]\-[$€-410]\ #,##0.00"/>
    <numFmt numFmtId="168" formatCode="&quot;€ &quot;#,##0.00;[Red]&quot;-€ &quot;#,##0.00"/>
    <numFmt numFmtId="169" formatCode="&quot; € &quot;#,##0.00\ ;&quot;-€ &quot;#,##0.00\ ;&quot; € -&quot;#\ ;@\ "/>
    <numFmt numFmtId="170" formatCode="#,##0\ ;\-#,##0\ ;&quot; - &quot;;@\ "/>
  </numFmts>
  <fonts count="47" x14ac:knownFonts="1">
    <font>
      <sz val="12"/>
      <color theme="1"/>
      <name val="Times New Roman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18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8"/>
      <color indexed="9"/>
      <name val="Arial"/>
      <family val="2"/>
    </font>
    <font>
      <b/>
      <sz val="10"/>
      <name val="Times New Roman"/>
      <family val="1"/>
    </font>
    <font>
      <sz val="12"/>
      <color theme="1"/>
      <name val="Times New Roman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7.5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indexed="18"/>
      <name val="Arial"/>
      <family val="2"/>
    </font>
    <font>
      <sz val="7.5"/>
      <color indexed="10"/>
      <name val="Arial"/>
      <family val="2"/>
    </font>
    <font>
      <sz val="11"/>
      <color theme="1"/>
      <name val="Times New Roman"/>
      <family val="2"/>
    </font>
    <font>
      <sz val="7"/>
      <name val="Arial"/>
      <family val="2"/>
    </font>
    <font>
      <sz val="6"/>
      <name val="Arial"/>
      <family val="2"/>
    </font>
    <font>
      <b/>
      <i/>
      <sz val="6"/>
      <name val="Arial"/>
      <family val="2"/>
    </font>
    <font>
      <b/>
      <sz val="6"/>
      <name val="Arial"/>
      <family val="2"/>
    </font>
    <font>
      <sz val="6"/>
      <color theme="1"/>
      <name val="Times New Roman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b/>
      <sz val="7.5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41"/>
      </patternFill>
    </fill>
    <fill>
      <patternFill patternType="solid">
        <fgColor rgb="FFA4F4FA"/>
        <bgColor indexed="64"/>
      </patternFill>
    </fill>
    <fill>
      <patternFill patternType="solid">
        <fgColor rgb="FFA4F4FA"/>
        <bgColor indexed="41"/>
      </patternFill>
    </fill>
    <fill>
      <patternFill patternType="solid">
        <fgColor rgb="FFA4F4FA"/>
        <bgColor indexed="26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8" fillId="0" borderId="0"/>
    <xf numFmtId="170" fontId="8" fillId="0" borderId="0"/>
    <xf numFmtId="0" fontId="41" fillId="10" borderId="0" applyNumberFormat="0" applyBorder="0" applyAlignment="0" applyProtection="0"/>
  </cellStyleXfs>
  <cellXfs count="280">
    <xf numFmtId="0" fontId="0" fillId="0" borderId="0" xfId="0"/>
    <xf numFmtId="0" fontId="1" fillId="6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4" fillId="6" borderId="0" xfId="0" applyFont="1" applyFill="1" applyBorder="1" applyAlignment="1" applyProtection="1">
      <alignment horizontal="center"/>
      <protection hidden="1"/>
    </xf>
    <xf numFmtId="3" fontId="5" fillId="6" borderId="0" xfId="0" applyNumberFormat="1" applyFont="1" applyFill="1" applyAlignment="1" applyProtection="1">
      <alignment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0" fillId="6" borderId="0" xfId="0" applyFill="1" applyAlignment="1" applyProtection="1">
      <alignment vertical="center"/>
      <protection hidden="1"/>
    </xf>
    <xf numFmtId="3" fontId="14" fillId="6" borderId="0" xfId="0" applyNumberFormat="1" applyFont="1" applyFill="1" applyBorder="1" applyAlignment="1" applyProtection="1">
      <alignment horizontal="center" vertical="center"/>
      <protection hidden="1"/>
    </xf>
    <xf numFmtId="3" fontId="5" fillId="6" borderId="0" xfId="0" applyNumberFormat="1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4" fontId="11" fillId="6" borderId="0" xfId="0" applyNumberFormat="1" applyFont="1" applyFill="1" applyBorder="1" applyAlignment="1" applyProtection="1">
      <alignment vertical="center" shrinkToFit="1"/>
      <protection hidden="1"/>
    </xf>
    <xf numFmtId="0" fontId="7" fillId="8" borderId="0" xfId="4" applyFont="1" applyFill="1" applyAlignment="1" applyProtection="1">
      <alignment horizontal="right" vertical="center"/>
      <protection hidden="1"/>
    </xf>
    <xf numFmtId="0" fontId="3" fillId="6" borderId="0" xfId="4" applyFont="1" applyFill="1" applyBorder="1" applyAlignment="1" applyProtection="1">
      <alignment vertical="center"/>
      <protection hidden="1"/>
    </xf>
    <xf numFmtId="0" fontId="12" fillId="6" borderId="0" xfId="4" applyFont="1" applyFill="1" applyBorder="1" applyAlignment="1" applyProtection="1">
      <alignment horizontal="center" vertical="center"/>
      <protection hidden="1"/>
    </xf>
    <xf numFmtId="0" fontId="3" fillId="9" borderId="0" xfId="4" applyFont="1" applyFill="1" applyBorder="1" applyAlignment="1" applyProtection="1">
      <alignment vertical="center"/>
      <protection hidden="1"/>
    </xf>
    <xf numFmtId="167" fontId="11" fillId="8" borderId="25" xfId="4" applyNumberFormat="1" applyFont="1" applyFill="1" applyBorder="1" applyAlignment="1" applyProtection="1">
      <alignment horizontal="center" vertical="center" shrinkToFit="1"/>
      <protection hidden="1"/>
    </xf>
    <xf numFmtId="167" fontId="11" fillId="8" borderId="0" xfId="4" applyNumberFormat="1" applyFont="1" applyFill="1" applyAlignment="1" applyProtection="1">
      <alignment horizontal="center" vertical="center"/>
      <protection hidden="1"/>
    </xf>
    <xf numFmtId="167" fontId="23" fillId="8" borderId="0" xfId="4" applyNumberFormat="1" applyFont="1" applyFill="1" applyBorder="1" applyAlignment="1" applyProtection="1">
      <alignment horizontal="center" vertical="center"/>
      <protection hidden="1"/>
    </xf>
    <xf numFmtId="0" fontId="11" fillId="8" borderId="0" xfId="4" applyFont="1" applyFill="1" applyAlignment="1" applyProtection="1">
      <alignment vertical="center"/>
      <protection hidden="1"/>
    </xf>
    <xf numFmtId="4" fontId="11" fillId="8" borderId="26" xfId="4" applyNumberFormat="1" applyFont="1" applyFill="1" applyBorder="1" applyAlignment="1" applyProtection="1">
      <alignment horizontal="center" vertical="center"/>
      <protection hidden="1"/>
    </xf>
    <xf numFmtId="4" fontId="11" fillId="8" borderId="32" xfId="4" applyNumberFormat="1" applyFont="1" applyFill="1" applyBorder="1" applyAlignment="1" applyProtection="1">
      <alignment vertical="center"/>
      <protection hidden="1"/>
    </xf>
    <xf numFmtId="4" fontId="11" fillId="6" borderId="0" xfId="4" applyNumberFormat="1" applyFont="1" applyFill="1" applyBorder="1" applyAlignment="1" applyProtection="1">
      <alignment vertical="center"/>
      <protection hidden="1"/>
    </xf>
    <xf numFmtId="4" fontId="11" fillId="8" borderId="28" xfId="4" applyNumberFormat="1" applyFont="1" applyFill="1" applyBorder="1" applyAlignment="1" applyProtection="1">
      <alignment horizontal="center" vertical="center"/>
      <protection hidden="1"/>
    </xf>
    <xf numFmtId="4" fontId="11" fillId="8" borderId="29" xfId="4" applyNumberFormat="1" applyFont="1" applyFill="1" applyBorder="1" applyAlignment="1" applyProtection="1">
      <alignment vertical="center"/>
      <protection hidden="1"/>
    </xf>
    <xf numFmtId="4" fontId="11" fillId="8" borderId="25" xfId="4" applyNumberFormat="1" applyFont="1" applyFill="1" applyBorder="1" applyAlignment="1" applyProtection="1">
      <alignment horizontal="center" vertical="center"/>
      <protection hidden="1"/>
    </xf>
    <xf numFmtId="167" fontId="11" fillId="8" borderId="25" xfId="4" applyNumberFormat="1" applyFont="1" applyFill="1" applyBorder="1" applyAlignment="1" applyProtection="1">
      <alignment horizontal="center" vertical="center"/>
      <protection hidden="1"/>
    </xf>
    <xf numFmtId="167" fontId="11" fillId="8" borderId="25" xfId="4" applyNumberFormat="1" applyFont="1" applyFill="1" applyBorder="1" applyAlignment="1" applyProtection="1">
      <alignment horizontal="center" vertical="center" wrapText="1"/>
      <protection hidden="1"/>
    </xf>
    <xf numFmtId="3" fontId="10" fillId="8" borderId="0" xfId="4" applyNumberFormat="1" applyFont="1" applyFill="1" applyBorder="1" applyAlignment="1" applyProtection="1">
      <alignment horizontal="center" vertical="center"/>
      <protection hidden="1"/>
    </xf>
    <xf numFmtId="167" fontId="9" fillId="8" borderId="0" xfId="4" applyNumberFormat="1" applyFont="1" applyFill="1" applyBorder="1" applyAlignment="1" applyProtection="1">
      <alignment horizontal="center" vertical="center"/>
      <protection hidden="1"/>
    </xf>
    <xf numFmtId="4" fontId="11" fillId="8" borderId="26" xfId="4" applyNumberFormat="1" applyFont="1" applyFill="1" applyBorder="1" applyAlignment="1" applyProtection="1">
      <alignment horizontal="right" vertical="center" shrinkToFit="1"/>
      <protection hidden="1"/>
    </xf>
    <xf numFmtId="10" fontId="11" fillId="8" borderId="26" xfId="4" applyNumberFormat="1" applyFont="1" applyFill="1" applyBorder="1" applyAlignment="1" applyProtection="1">
      <alignment vertical="center"/>
      <protection hidden="1"/>
    </xf>
    <xf numFmtId="4" fontId="11" fillId="8" borderId="26" xfId="4" applyNumberFormat="1" applyFont="1" applyFill="1" applyBorder="1" applyAlignment="1" applyProtection="1">
      <alignment vertical="center" shrinkToFit="1"/>
      <protection hidden="1"/>
    </xf>
    <xf numFmtId="4" fontId="11" fillId="8" borderId="0" xfId="4" applyNumberFormat="1" applyFont="1" applyFill="1" applyBorder="1" applyAlignment="1" applyProtection="1">
      <alignment vertical="center" shrinkToFit="1"/>
      <protection hidden="1"/>
    </xf>
    <xf numFmtId="167" fontId="18" fillId="8" borderId="0" xfId="4" applyNumberFormat="1" applyFont="1" applyFill="1" applyBorder="1" applyAlignment="1" applyProtection="1">
      <alignment vertical="center"/>
      <protection hidden="1"/>
    </xf>
    <xf numFmtId="10" fontId="11" fillId="8" borderId="27" xfId="4" applyNumberFormat="1" applyFont="1" applyFill="1" applyBorder="1" applyAlignment="1" applyProtection="1">
      <alignment vertical="center"/>
      <protection hidden="1"/>
    </xf>
    <xf numFmtId="4" fontId="11" fillId="8" borderId="27" xfId="4" applyNumberFormat="1" applyFont="1" applyFill="1" applyBorder="1" applyAlignment="1" applyProtection="1">
      <alignment vertical="center" shrinkToFit="1"/>
      <protection hidden="1"/>
    </xf>
    <xf numFmtId="3" fontId="11" fillId="8" borderId="0" xfId="4" applyNumberFormat="1" applyFont="1" applyFill="1" applyBorder="1" applyAlignment="1" applyProtection="1">
      <alignment horizontal="left" vertical="center"/>
      <protection hidden="1"/>
    </xf>
    <xf numFmtId="10" fontId="11" fillId="8" borderId="28" xfId="4" applyNumberFormat="1" applyFont="1" applyFill="1" applyBorder="1" applyAlignment="1" applyProtection="1">
      <alignment vertical="center"/>
      <protection hidden="1"/>
    </xf>
    <xf numFmtId="4" fontId="11" fillId="8" borderId="29" xfId="4" applyNumberFormat="1" applyFont="1" applyFill="1" applyBorder="1" applyAlignment="1" applyProtection="1">
      <alignment vertical="center" shrinkToFit="1"/>
      <protection hidden="1"/>
    </xf>
    <xf numFmtId="3" fontId="10" fillId="8" borderId="0" xfId="4" applyNumberFormat="1" applyFont="1" applyFill="1" applyAlignment="1" applyProtection="1">
      <alignment horizontal="center" vertical="center"/>
      <protection hidden="1"/>
    </xf>
    <xf numFmtId="4" fontId="11" fillId="8" borderId="25" xfId="4" applyNumberFormat="1" applyFont="1" applyFill="1" applyBorder="1" applyAlignment="1" applyProtection="1">
      <alignment horizontal="right" vertical="center" shrinkToFit="1"/>
      <protection hidden="1"/>
    </xf>
    <xf numFmtId="3" fontId="9" fillId="8" borderId="25" xfId="4" applyNumberFormat="1" applyFont="1" applyFill="1" applyBorder="1" applyAlignment="1" applyProtection="1">
      <alignment horizontal="center" vertical="center"/>
      <protection hidden="1"/>
    </xf>
    <xf numFmtId="3" fontId="9" fillId="8" borderId="0" xfId="4" applyNumberFormat="1" applyFont="1" applyFill="1" applyBorder="1" applyAlignment="1" applyProtection="1">
      <alignment horizontal="center" vertical="center"/>
      <protection hidden="1"/>
    </xf>
    <xf numFmtId="3" fontId="18" fillId="8" borderId="0" xfId="4" applyNumberFormat="1" applyFont="1" applyFill="1" applyBorder="1" applyAlignment="1" applyProtection="1">
      <alignment vertical="center"/>
      <protection hidden="1"/>
    </xf>
    <xf numFmtId="3" fontId="30" fillId="8" borderId="0" xfId="4" applyNumberFormat="1" applyFont="1" applyFill="1" applyBorder="1" applyAlignment="1" applyProtection="1">
      <alignment horizontal="left" vertical="center"/>
      <protection hidden="1"/>
    </xf>
    <xf numFmtId="167" fontId="18" fillId="8" borderId="0" xfId="4" applyNumberFormat="1" applyFont="1" applyFill="1" applyAlignment="1" applyProtection="1">
      <alignment horizontal="center" vertical="center"/>
      <protection hidden="1"/>
    </xf>
    <xf numFmtId="3" fontId="10" fillId="6" borderId="0" xfId="4" applyNumberFormat="1" applyFont="1" applyFill="1" applyBorder="1" applyAlignment="1" applyProtection="1">
      <alignment horizontal="center" vertical="center"/>
      <protection hidden="1"/>
    </xf>
    <xf numFmtId="167" fontId="18" fillId="8" borderId="0" xfId="4" applyNumberFormat="1" applyFont="1" applyFill="1" applyBorder="1" applyAlignment="1" applyProtection="1">
      <alignment horizontal="center" vertical="center"/>
      <protection hidden="1"/>
    </xf>
    <xf numFmtId="0" fontId="31" fillId="2" borderId="0" xfId="0" quotePrefix="1" applyFont="1" applyFill="1" applyAlignment="1" applyProtection="1">
      <alignment horizontal="right"/>
      <protection hidden="1"/>
    </xf>
    <xf numFmtId="0" fontId="31" fillId="2" borderId="0" xfId="0" applyFont="1" applyFill="1" applyProtection="1">
      <protection hidden="1"/>
    </xf>
    <xf numFmtId="0" fontId="31" fillId="2" borderId="0" xfId="0" applyFont="1" applyFill="1" applyAlignment="1" applyProtection="1">
      <alignment vertical="center"/>
      <protection hidden="1"/>
    </xf>
    <xf numFmtId="3" fontId="24" fillId="2" borderId="0" xfId="0" applyNumberFormat="1" applyFont="1" applyFill="1" applyAlignment="1" applyProtection="1">
      <alignment vertical="center"/>
      <protection hidden="1"/>
    </xf>
    <xf numFmtId="4" fontId="24" fillId="2" borderId="0" xfId="0" applyNumberFormat="1" applyFont="1" applyFill="1" applyAlignment="1" applyProtection="1">
      <alignment vertical="center"/>
      <protection hidden="1"/>
    </xf>
    <xf numFmtId="0" fontId="33" fillId="8" borderId="0" xfId="4" applyFont="1" applyFill="1" applyAlignment="1" applyProtection="1">
      <alignment vertical="center"/>
      <protection hidden="1"/>
    </xf>
    <xf numFmtId="167" fontId="33" fillId="8" borderId="0" xfId="4" applyNumberFormat="1" applyFont="1" applyFill="1" applyAlignment="1" applyProtection="1">
      <alignment horizontal="center" vertical="center"/>
      <protection hidden="1"/>
    </xf>
    <xf numFmtId="3" fontId="33" fillId="6" borderId="0" xfId="0" applyNumberFormat="1" applyFont="1" applyFill="1" applyAlignment="1" applyProtection="1">
      <alignment vertical="center"/>
      <protection hidden="1"/>
    </xf>
    <xf numFmtId="0" fontId="34" fillId="7" borderId="0" xfId="0" applyFont="1" applyFill="1" applyBorder="1" applyAlignment="1" applyProtection="1">
      <alignment horizontal="center"/>
      <protection hidden="1"/>
    </xf>
    <xf numFmtId="0" fontId="27" fillId="2" borderId="0" xfId="0" applyFont="1" applyFill="1" applyAlignment="1" applyProtection="1">
      <alignment horizontal="centerContinuous"/>
      <protection hidden="1"/>
    </xf>
    <xf numFmtId="3" fontId="22" fillId="2" borderId="0" xfId="0" applyNumberFormat="1" applyFont="1" applyFill="1" applyAlignment="1" applyProtection="1">
      <alignment vertical="center"/>
      <protection hidden="1"/>
    </xf>
    <xf numFmtId="4" fontId="22" fillId="2" borderId="0" xfId="0" applyNumberFormat="1" applyFont="1" applyFill="1" applyAlignment="1" applyProtection="1">
      <alignment vertic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29" fillId="9" borderId="0" xfId="4" applyFont="1" applyFill="1" applyBorder="1" applyAlignment="1" applyProtection="1">
      <alignment horizontal="center" vertical="center"/>
      <protection hidden="1"/>
    </xf>
    <xf numFmtId="3" fontId="10" fillId="8" borderId="24" xfId="4" applyNumberFormat="1" applyFont="1" applyFill="1" applyBorder="1" applyAlignment="1" applyProtection="1">
      <alignment horizontal="center" vertical="center"/>
      <protection hidden="1"/>
    </xf>
    <xf numFmtId="0" fontId="25" fillId="14" borderId="22" xfId="4" applyFont="1" applyFill="1" applyBorder="1" applyAlignment="1" applyProtection="1">
      <alignment horizontal="left" vertical="center"/>
      <protection hidden="1"/>
    </xf>
    <xf numFmtId="0" fontId="25" fillId="14" borderId="23" xfId="4" applyFont="1" applyFill="1" applyBorder="1" applyAlignment="1" applyProtection="1">
      <alignment vertical="center"/>
      <protection hidden="1"/>
    </xf>
    <xf numFmtId="0" fontId="21" fillId="14" borderId="23" xfId="4" applyFont="1" applyFill="1" applyBorder="1" applyAlignment="1" applyProtection="1">
      <alignment vertical="center"/>
      <protection hidden="1"/>
    </xf>
    <xf numFmtId="0" fontId="21" fillId="14" borderId="24" xfId="4" applyFont="1" applyFill="1" applyBorder="1" applyAlignment="1" applyProtection="1">
      <alignment vertical="center"/>
      <protection hidden="1"/>
    </xf>
    <xf numFmtId="0" fontId="25" fillId="14" borderId="24" xfId="4" applyFont="1" applyFill="1" applyBorder="1" applyAlignment="1" applyProtection="1">
      <alignment vertical="center"/>
      <protection hidden="1"/>
    </xf>
    <xf numFmtId="167" fontId="11" fillId="8" borderId="41" xfId="4" applyNumberFormat="1" applyFont="1" applyFill="1" applyBorder="1" applyAlignment="1" applyProtection="1">
      <alignment horizontal="center" vertical="center"/>
      <protection hidden="1"/>
    </xf>
    <xf numFmtId="0" fontId="42" fillId="12" borderId="42" xfId="0" applyFont="1" applyFill="1" applyBorder="1" applyAlignment="1" applyProtection="1">
      <alignment vertical="center"/>
      <protection hidden="1"/>
    </xf>
    <xf numFmtId="0" fontId="42" fillId="12" borderId="35" xfId="0" applyFont="1" applyFill="1" applyBorder="1" applyAlignment="1" applyProtection="1">
      <alignment vertical="center"/>
      <protection hidden="1"/>
    </xf>
    <xf numFmtId="0" fontId="20" fillId="12" borderId="35" xfId="0" applyFont="1" applyFill="1" applyBorder="1" applyAlignment="1" applyProtection="1">
      <alignment vertical="center"/>
      <protection hidden="1"/>
    </xf>
    <xf numFmtId="0" fontId="20" fillId="12" borderId="34" xfId="0" applyFont="1" applyFill="1" applyBorder="1" applyAlignment="1" applyProtection="1">
      <alignment vertical="center"/>
      <protection hidden="1"/>
    </xf>
    <xf numFmtId="0" fontId="25" fillId="14" borderId="44" xfId="4" applyFont="1" applyFill="1" applyBorder="1" applyAlignment="1" applyProtection="1">
      <alignment horizontal="left" vertical="center"/>
      <protection hidden="1"/>
    </xf>
    <xf numFmtId="3" fontId="18" fillId="8" borderId="45" xfId="4" applyNumberFormat="1" applyFont="1" applyFill="1" applyBorder="1" applyAlignment="1" applyProtection="1">
      <alignment vertical="center"/>
      <protection hidden="1"/>
    </xf>
    <xf numFmtId="4" fontId="11" fillId="9" borderId="0" xfId="4" applyNumberFormat="1" applyFont="1" applyFill="1" applyBorder="1" applyAlignment="1" applyProtection="1">
      <alignment horizontal="center" vertical="center" wrapText="1"/>
      <protection hidden="1"/>
    </xf>
    <xf numFmtId="167" fontId="11" fillId="8" borderId="49" xfId="4" applyNumberFormat="1" applyFont="1" applyFill="1" applyBorder="1" applyAlignment="1" applyProtection="1">
      <alignment horizontal="center" vertical="center"/>
      <protection hidden="1"/>
    </xf>
    <xf numFmtId="167" fontId="11" fillId="8" borderId="51" xfId="4" applyNumberFormat="1" applyFont="1" applyFill="1" applyBorder="1" applyAlignment="1" applyProtection="1">
      <alignment horizontal="center" vertical="center"/>
      <protection hidden="1"/>
    </xf>
    <xf numFmtId="167" fontId="11" fillId="8" borderId="38" xfId="4" applyNumberFormat="1" applyFont="1" applyFill="1" applyBorder="1" applyAlignment="1" applyProtection="1">
      <alignment horizontal="center" vertical="center"/>
      <protection hidden="1"/>
    </xf>
    <xf numFmtId="39" fontId="28" fillId="17" borderId="5" xfId="2" applyNumberFormat="1" applyFont="1" applyFill="1" applyBorder="1" applyAlignment="1" applyProtection="1">
      <alignment vertical="center"/>
      <protection locked="0"/>
    </xf>
    <xf numFmtId="1" fontId="28" fillId="17" borderId="5" xfId="2" applyNumberFormat="1" applyFont="1" applyFill="1" applyBorder="1" applyAlignment="1" applyProtection="1">
      <alignment horizontal="center" vertical="center"/>
      <protection locked="0"/>
    </xf>
    <xf numFmtId="4" fontId="28" fillId="18" borderId="39" xfId="4" applyNumberFormat="1" applyFont="1" applyFill="1" applyBorder="1" applyProtection="1">
      <protection locked="0"/>
    </xf>
    <xf numFmtId="49" fontId="11" fillId="17" borderId="9" xfId="2" applyNumberFormat="1" applyFont="1" applyFill="1" applyBorder="1" applyAlignment="1" applyProtection="1">
      <alignment horizontal="left" vertical="center" shrinkToFit="1"/>
      <protection locked="0"/>
    </xf>
    <xf numFmtId="49" fontId="11" fillId="17" borderId="18" xfId="2" applyNumberFormat="1" applyFont="1" applyFill="1" applyBorder="1" applyAlignment="1" applyProtection="1">
      <alignment horizontal="left" vertical="center" shrinkToFit="1"/>
      <protection locked="0"/>
    </xf>
    <xf numFmtId="49" fontId="11" fillId="17" borderId="17" xfId="2" applyNumberFormat="1" applyFont="1" applyFill="1" applyBorder="1" applyAlignment="1" applyProtection="1">
      <alignment horizontal="left" vertical="center" shrinkToFit="1"/>
      <protection locked="0"/>
    </xf>
    <xf numFmtId="49" fontId="11" fillId="17" borderId="20" xfId="2" applyNumberFormat="1" applyFont="1" applyFill="1" applyBorder="1" applyAlignment="1" applyProtection="1">
      <alignment horizontal="left" vertical="center" shrinkToFit="1"/>
      <protection locked="0"/>
    </xf>
    <xf numFmtId="7" fontId="11" fillId="17" borderId="15" xfId="2" applyNumberFormat="1" applyFont="1" applyFill="1" applyBorder="1" applyAlignment="1" applyProtection="1">
      <alignment horizontal="right" vertical="center" shrinkToFit="1"/>
      <protection locked="0"/>
    </xf>
    <xf numFmtId="7" fontId="11" fillId="17" borderId="19" xfId="2" applyNumberFormat="1" applyFont="1" applyFill="1" applyBorder="1" applyAlignment="1" applyProtection="1">
      <alignment horizontal="right" vertical="center" shrinkToFit="1"/>
      <protection locked="0"/>
    </xf>
    <xf numFmtId="3" fontId="10" fillId="8" borderId="25" xfId="4" applyNumberFormat="1" applyFont="1" applyFill="1" applyBorder="1" applyAlignment="1" applyProtection="1">
      <alignment horizontal="center" vertical="center"/>
      <protection hidden="1"/>
    </xf>
    <xf numFmtId="0" fontId="46" fillId="2" borderId="0" xfId="0" applyFont="1" applyFill="1" applyAlignment="1" applyProtection="1">
      <alignment horizontal="centerContinuous"/>
      <protection hidden="1"/>
    </xf>
    <xf numFmtId="0" fontId="2" fillId="6" borderId="0" xfId="0" applyFont="1" applyFill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31" fillId="2" borderId="0" xfId="0" applyFont="1" applyFill="1" applyAlignment="1" applyProtection="1">
      <alignment horizontal="centerContinuous"/>
      <protection hidden="1"/>
    </xf>
    <xf numFmtId="0" fontId="25" fillId="2" borderId="0" xfId="0" applyFont="1" applyFill="1" applyAlignment="1" applyProtection="1">
      <alignment horizontal="left"/>
      <protection hidden="1"/>
    </xf>
    <xf numFmtId="0" fontId="1" fillId="6" borderId="0" xfId="0" applyFont="1" applyFill="1" applyAlignment="1" applyProtection="1">
      <alignment horizontal="left"/>
      <protection hidden="1"/>
    </xf>
    <xf numFmtId="0" fontId="25" fillId="2" borderId="0" xfId="0" applyFont="1" applyFill="1" applyAlignment="1" applyProtection="1">
      <alignment horizontal="right"/>
      <protection hidden="1"/>
    </xf>
    <xf numFmtId="0" fontId="27" fillId="2" borderId="0" xfId="0" applyFont="1" applyFill="1" applyAlignment="1" applyProtection="1">
      <protection hidden="1"/>
    </xf>
    <xf numFmtId="164" fontId="25" fillId="2" borderId="0" xfId="0" applyNumberFormat="1" applyFont="1" applyFill="1" applyAlignment="1" applyProtection="1">
      <alignment horizontal="right"/>
      <protection hidden="1"/>
    </xf>
    <xf numFmtId="0" fontId="27" fillId="2" borderId="0" xfId="0" quotePrefix="1" applyFont="1" applyFill="1" applyAlignment="1" applyProtection="1">
      <alignment horizontal="right"/>
      <protection hidden="1"/>
    </xf>
    <xf numFmtId="0" fontId="35" fillId="6" borderId="0" xfId="0" applyFont="1" applyFill="1" applyAlignment="1" applyProtection="1">
      <alignment horizontal="left"/>
      <protection hidden="1"/>
    </xf>
    <xf numFmtId="0" fontId="2" fillId="6" borderId="0" xfId="0" applyFont="1" applyFill="1" applyBorder="1" applyAlignment="1" applyProtection="1">
      <alignment horizontal="left"/>
      <protection hidden="1"/>
    </xf>
    <xf numFmtId="164" fontId="25" fillId="2" borderId="0" xfId="0" applyNumberFormat="1" applyFont="1" applyFill="1" applyAlignment="1" applyProtection="1">
      <alignment horizontal="center"/>
      <protection hidden="1"/>
    </xf>
    <xf numFmtId="0" fontId="36" fillId="6" borderId="0" xfId="0" quotePrefix="1" applyFont="1" applyFill="1" applyAlignment="1" applyProtection="1">
      <alignment horizontal="right"/>
      <protection hidden="1"/>
    </xf>
    <xf numFmtId="0" fontId="0" fillId="6" borderId="0" xfId="0" quotePrefix="1" applyFill="1" applyAlignment="1" applyProtection="1">
      <alignment horizontal="right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1" fontId="5" fillId="6" borderId="0" xfId="2" applyNumberFormat="1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32" fillId="2" borderId="0" xfId="0" applyFont="1" applyFill="1" applyAlignment="1" applyProtection="1">
      <alignment vertical="center"/>
      <protection hidden="1"/>
    </xf>
    <xf numFmtId="0" fontId="24" fillId="6" borderId="39" xfId="0" applyFont="1" applyFill="1" applyBorder="1" applyAlignment="1" applyProtection="1">
      <alignment horizontal="center"/>
      <protection hidden="1"/>
    </xf>
    <xf numFmtId="0" fontId="24" fillId="6" borderId="5" xfId="0" applyFont="1" applyFill="1" applyBorder="1" applyAlignment="1" applyProtection="1">
      <alignment horizontal="center"/>
      <protection hidden="1"/>
    </xf>
    <xf numFmtId="0" fontId="10" fillId="6" borderId="0" xfId="0" applyFont="1" applyFill="1" applyBorder="1" applyAlignment="1" applyProtection="1">
      <alignment horizontal="center"/>
      <protection hidden="1"/>
    </xf>
    <xf numFmtId="2" fontId="24" fillId="0" borderId="5" xfId="0" applyNumberFormat="1" applyFont="1" applyFill="1" applyBorder="1" applyAlignment="1" applyProtection="1">
      <alignment horizontal="center" vertical="center" wrapText="1"/>
      <protection hidden="1"/>
    </xf>
    <xf numFmtId="2" fontId="11" fillId="6" borderId="0" xfId="0" applyNumberFormat="1" applyFont="1" applyFill="1" applyBorder="1" applyAlignment="1" applyProtection="1">
      <alignment horizontal="right" vertical="center" wrapText="1"/>
      <protection hidden="1"/>
    </xf>
    <xf numFmtId="43" fontId="8" fillId="6" borderId="0" xfId="1" applyFont="1" applyFill="1" applyBorder="1" applyProtection="1">
      <protection hidden="1"/>
    </xf>
    <xf numFmtId="43" fontId="11" fillId="6" borderId="0" xfId="1" applyFont="1" applyFill="1" applyBorder="1" applyAlignment="1" applyProtection="1">
      <alignment horizontal="center" vertical="center" wrapText="1"/>
      <protection hidden="1"/>
    </xf>
    <xf numFmtId="0" fontId="24" fillId="3" borderId="0" xfId="0" applyFont="1" applyFill="1" applyAlignment="1" applyProtection="1">
      <alignment vertical="center"/>
      <protection hidden="1"/>
    </xf>
    <xf numFmtId="0" fontId="24" fillId="3" borderId="5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11" fillId="3" borderId="0" xfId="0" applyFont="1" applyFill="1" applyAlignment="1" applyProtection="1">
      <alignment vertical="center"/>
      <protection hidden="1"/>
    </xf>
    <xf numFmtId="43" fontId="40" fillId="6" borderId="5" xfId="1" applyFont="1" applyFill="1" applyBorder="1" applyAlignment="1" applyProtection="1">
      <alignment horizontal="center"/>
      <protection hidden="1"/>
    </xf>
    <xf numFmtId="3" fontId="33" fillId="2" borderId="0" xfId="0" applyNumberFormat="1" applyFont="1" applyFill="1" applyAlignment="1" applyProtection="1">
      <alignment vertical="center"/>
      <protection hidden="1"/>
    </xf>
    <xf numFmtId="4" fontId="33" fillId="2" borderId="0" xfId="0" applyNumberFormat="1" applyFont="1" applyFill="1" applyAlignment="1" applyProtection="1">
      <alignment vertical="center"/>
      <protection hidden="1"/>
    </xf>
    <xf numFmtId="0" fontId="8" fillId="8" borderId="0" xfId="4" applyFill="1" applyAlignment="1" applyProtection="1">
      <alignment vertical="center"/>
      <protection hidden="1"/>
    </xf>
    <xf numFmtId="0" fontId="22" fillId="8" borderId="0" xfId="4" applyFont="1" applyFill="1" applyAlignment="1" applyProtection="1">
      <alignment horizontal="left"/>
      <protection hidden="1"/>
    </xf>
    <xf numFmtId="0" fontId="13" fillId="8" borderId="0" xfId="4" applyFont="1" applyFill="1" applyBorder="1" applyAlignment="1" applyProtection="1">
      <alignment horizontal="center" vertical="center"/>
      <protection hidden="1"/>
    </xf>
    <xf numFmtId="10" fontId="15" fillId="8" borderId="0" xfId="3" applyNumberFormat="1" applyFont="1" applyFill="1" applyBorder="1" applyAlignment="1" applyProtection="1">
      <alignment horizontal="center" vertical="center" wrapText="1"/>
      <protection hidden="1"/>
    </xf>
    <xf numFmtId="0" fontId="30" fillId="8" borderId="0" xfId="4" applyFont="1" applyFill="1" applyProtection="1">
      <protection hidden="1"/>
    </xf>
    <xf numFmtId="0" fontId="11" fillId="8" borderId="0" xfId="4" applyFont="1" applyFill="1" applyProtection="1">
      <protection hidden="1"/>
    </xf>
    <xf numFmtId="168" fontId="15" fillId="8" borderId="0" xfId="4" applyNumberFormat="1" applyFont="1" applyFill="1" applyBorder="1" applyAlignment="1" applyProtection="1">
      <alignment horizontal="left" vertical="center"/>
      <protection hidden="1"/>
    </xf>
    <xf numFmtId="0" fontId="24" fillId="8" borderId="0" xfId="4" applyFont="1" applyFill="1" applyAlignment="1" applyProtection="1">
      <alignment vertical="center"/>
      <protection hidden="1"/>
    </xf>
    <xf numFmtId="169" fontId="11" fillId="8" borderId="39" xfId="4" applyNumberFormat="1" applyFont="1" applyFill="1" applyBorder="1" applyAlignment="1" applyProtection="1">
      <alignment horizontal="center" vertical="center" wrapText="1"/>
      <protection hidden="1"/>
    </xf>
    <xf numFmtId="10" fontId="10" fillId="16" borderId="46" xfId="3" applyNumberFormat="1" applyFont="1" applyFill="1" applyBorder="1" applyAlignment="1" applyProtection="1">
      <alignment horizontal="center" vertical="center"/>
      <protection hidden="1"/>
    </xf>
    <xf numFmtId="0" fontId="11" fillId="0" borderId="0" xfId="4" applyFont="1" applyProtection="1">
      <protection hidden="1"/>
    </xf>
    <xf numFmtId="0" fontId="11" fillId="6" borderId="0" xfId="4" applyFont="1" applyFill="1" applyProtection="1">
      <protection hidden="1"/>
    </xf>
    <xf numFmtId="3" fontId="18" fillId="6" borderId="0" xfId="4" applyNumberFormat="1" applyFont="1" applyFill="1" applyBorder="1" applyAlignment="1" applyProtection="1">
      <alignment vertical="center"/>
      <protection hidden="1"/>
    </xf>
    <xf numFmtId="0" fontId="10" fillId="8" borderId="0" xfId="4" applyFont="1" applyFill="1" applyBorder="1" applyAlignment="1" applyProtection="1">
      <alignment vertical="center" wrapText="1"/>
      <protection hidden="1"/>
    </xf>
    <xf numFmtId="4" fontId="0" fillId="6" borderId="0" xfId="0" applyNumberFormat="1" applyFill="1" applyBorder="1" applyAlignment="1" applyProtection="1">
      <alignment vertical="center" wrapText="1"/>
      <protection hidden="1"/>
    </xf>
    <xf numFmtId="169" fontId="11" fillId="8" borderId="44" xfId="4" applyNumberFormat="1" applyFont="1" applyFill="1" applyBorder="1" applyAlignment="1" applyProtection="1">
      <alignment horizontal="center" vertical="center" wrapText="1"/>
      <protection hidden="1"/>
    </xf>
    <xf numFmtId="10" fontId="10" fillId="16" borderId="48" xfId="3" applyNumberFormat="1" applyFont="1" applyFill="1" applyBorder="1" applyAlignment="1" applyProtection="1">
      <alignment horizontal="center" vertical="center"/>
      <protection hidden="1"/>
    </xf>
    <xf numFmtId="4" fontId="16" fillId="8" borderId="0" xfId="4" applyNumberFormat="1" applyFont="1" applyFill="1" applyBorder="1" applyAlignment="1" applyProtection="1">
      <alignment horizontal="center" wrapText="1"/>
      <protection hidden="1"/>
    </xf>
    <xf numFmtId="0" fontId="8" fillId="8" borderId="0" xfId="4" applyFill="1" applyProtection="1">
      <protection hidden="1"/>
    </xf>
    <xf numFmtId="0" fontId="10" fillId="8" borderId="0" xfId="4" applyFont="1" applyFill="1" applyProtection="1">
      <protection hidden="1"/>
    </xf>
    <xf numFmtId="4" fontId="11" fillId="6" borderId="0" xfId="0" applyNumberFormat="1" applyFont="1" applyFill="1" applyBorder="1" applyAlignment="1" applyProtection="1">
      <alignment vertical="center"/>
      <protection hidden="1"/>
    </xf>
    <xf numFmtId="3" fontId="33" fillId="3" borderId="0" xfId="0" applyNumberFormat="1" applyFont="1" applyFill="1" applyBorder="1" applyProtection="1">
      <protection hidden="1"/>
    </xf>
    <xf numFmtId="4" fontId="33" fillId="3" borderId="0" xfId="0" applyNumberFormat="1" applyFont="1" applyFill="1" applyBorder="1" applyAlignment="1" applyProtection="1">
      <alignment horizontal="right" indent="2"/>
      <protection hidden="1"/>
    </xf>
    <xf numFmtId="4" fontId="33" fillId="3" borderId="0" xfId="0" applyNumberFormat="1" applyFont="1" applyFill="1" applyBorder="1" applyProtection="1">
      <protection hidden="1"/>
    </xf>
    <xf numFmtId="4" fontId="33" fillId="6" borderId="0" xfId="0" applyNumberFormat="1" applyFont="1" applyFill="1" applyBorder="1" applyProtection="1">
      <protection hidden="1"/>
    </xf>
    <xf numFmtId="0" fontId="4" fillId="11" borderId="38" xfId="0" applyFont="1" applyFill="1" applyBorder="1" applyAlignment="1" applyProtection="1">
      <alignment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34" fillId="6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6" fillId="4" borderId="11" xfId="0" applyFont="1" applyFill="1" applyBorder="1" applyAlignment="1" applyProtection="1">
      <protection hidden="1"/>
    </xf>
    <xf numFmtId="0" fontId="6" fillId="6" borderId="0" xfId="0" applyFont="1" applyFill="1" applyBorder="1" applyAlignment="1" applyProtection="1">
      <alignment horizontal="left"/>
      <protection hidden="1"/>
    </xf>
    <xf numFmtId="4" fontId="0" fillId="6" borderId="0" xfId="0" applyNumberFormat="1" applyFill="1" applyBorder="1" applyAlignment="1" applyProtection="1">
      <alignment vertical="center"/>
      <protection hidden="1"/>
    </xf>
    <xf numFmtId="0" fontId="22" fillId="0" borderId="1" xfId="0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" fillId="6" borderId="0" xfId="0" applyFont="1" applyFill="1" applyBorder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43" fontId="11" fillId="6" borderId="9" xfId="2" applyNumberFormat="1" applyFont="1" applyFill="1" applyBorder="1" applyAlignment="1" applyProtection="1">
      <alignment vertical="center" shrinkToFit="1"/>
      <protection hidden="1"/>
    </xf>
    <xf numFmtId="43" fontId="11" fillId="6" borderId="9" xfId="2" applyNumberFormat="1" applyFont="1" applyFill="1" applyBorder="1" applyAlignment="1" applyProtection="1">
      <alignment horizontal="left" vertical="center" shrinkToFit="1"/>
      <protection hidden="1"/>
    </xf>
    <xf numFmtId="7" fontId="11" fillId="6" borderId="0" xfId="2" applyNumberFormat="1" applyFont="1" applyFill="1" applyBorder="1" applyAlignment="1" applyProtection="1">
      <alignment horizontal="left" vertical="center" shrinkToFit="1"/>
      <protection hidden="1"/>
    </xf>
    <xf numFmtId="4" fontId="10" fillId="6" borderId="0" xfId="0" applyNumberFormat="1" applyFont="1" applyFill="1" applyBorder="1" applyAlignment="1" applyProtection="1">
      <alignment horizontal="center" wrapText="1"/>
      <protection hidden="1"/>
    </xf>
    <xf numFmtId="43" fontId="11" fillId="6" borderId="0" xfId="2" applyNumberFormat="1" applyFont="1" applyFill="1" applyBorder="1" applyAlignment="1" applyProtection="1">
      <alignment vertical="center" shrinkToFit="1"/>
      <protection hidden="1"/>
    </xf>
    <xf numFmtId="43" fontId="11" fillId="6" borderId="0" xfId="2" applyNumberFormat="1" applyFont="1" applyFill="1" applyBorder="1" applyAlignment="1" applyProtection="1">
      <alignment horizontal="left" vertical="center" shrinkToFit="1"/>
      <protection hidden="1"/>
    </xf>
    <xf numFmtId="165" fontId="11" fillId="6" borderId="0" xfId="0" applyNumberFormat="1" applyFont="1" applyFill="1" applyBorder="1" applyAlignment="1" applyProtection="1">
      <alignment horizontal="right" vertical="center"/>
      <protection hidden="1"/>
    </xf>
    <xf numFmtId="165" fontId="11" fillId="6" borderId="0" xfId="0" applyNumberFormat="1" applyFont="1" applyFill="1" applyBorder="1" applyAlignment="1" applyProtection="1">
      <alignment horizontal="left" vertical="center"/>
      <protection hidden="1"/>
    </xf>
    <xf numFmtId="165" fontId="3" fillId="6" borderId="0" xfId="0" applyNumberFormat="1" applyFont="1" applyFill="1" applyBorder="1" applyAlignment="1" applyProtection="1">
      <alignment vertical="center"/>
      <protection hidden="1"/>
    </xf>
    <xf numFmtId="165" fontId="11" fillId="6" borderId="0" xfId="0" applyNumberFormat="1" applyFont="1" applyFill="1" applyBorder="1" applyAlignment="1" applyProtection="1">
      <alignment vertical="center"/>
      <protection hidden="1"/>
    </xf>
    <xf numFmtId="165" fontId="0" fillId="3" borderId="0" xfId="0" applyNumberFormat="1" applyFill="1" applyAlignment="1" applyProtection="1">
      <alignment vertical="center"/>
      <protection hidden="1"/>
    </xf>
    <xf numFmtId="4" fontId="5" fillId="6" borderId="0" xfId="0" applyNumberFormat="1" applyFont="1" applyFill="1" applyBorder="1" applyProtection="1">
      <protection hidden="1"/>
    </xf>
    <xf numFmtId="0" fontId="0" fillId="3" borderId="0" xfId="0" applyFill="1" applyAlignment="1" applyProtection="1">
      <alignment horizontal="left" vertical="center"/>
      <protection hidden="1"/>
    </xf>
    <xf numFmtId="7" fontId="10" fillId="6" borderId="0" xfId="2" applyNumberFormat="1" applyFont="1" applyFill="1" applyBorder="1" applyAlignment="1" applyProtection="1">
      <alignment horizontal="left" vertical="center" shrinkToFit="1"/>
      <protection hidden="1"/>
    </xf>
    <xf numFmtId="43" fontId="35" fillId="6" borderId="9" xfId="2" applyNumberFormat="1" applyFont="1" applyFill="1" applyBorder="1" applyAlignment="1" applyProtection="1">
      <alignment horizontal="right" vertical="center" shrinkToFit="1"/>
      <protection hidden="1"/>
    </xf>
    <xf numFmtId="43" fontId="33" fillId="6" borderId="9" xfId="2" applyNumberFormat="1" applyFont="1" applyFill="1" applyBorder="1" applyAlignment="1" applyProtection="1">
      <alignment horizontal="right" vertical="center" shrinkToFit="1"/>
      <protection hidden="1"/>
    </xf>
    <xf numFmtId="43" fontId="33" fillId="6" borderId="0" xfId="2" applyNumberFormat="1" applyFont="1" applyFill="1" applyBorder="1" applyAlignment="1" applyProtection="1">
      <alignment horizontal="right" vertical="center" shrinkToFit="1"/>
      <protection hidden="1"/>
    </xf>
    <xf numFmtId="7" fontId="35" fillId="6" borderId="0" xfId="2" applyNumberFormat="1" applyFont="1" applyFill="1" applyBorder="1" applyAlignment="1" applyProtection="1">
      <alignment horizontal="left" vertical="center" shrinkToFit="1"/>
      <protection hidden="1"/>
    </xf>
    <xf numFmtId="0" fontId="41" fillId="11" borderId="38" xfId="6" applyFill="1" applyBorder="1" applyAlignment="1" applyProtection="1">
      <alignment horizontal="center"/>
      <protection hidden="1"/>
    </xf>
    <xf numFmtId="0" fontId="42" fillId="15" borderId="2" xfId="0" applyFont="1" applyFill="1" applyBorder="1" applyAlignment="1" applyProtection="1">
      <alignment horizontal="center"/>
      <protection hidden="1"/>
    </xf>
    <xf numFmtId="0" fontId="42" fillId="15" borderId="4" xfId="0" applyFont="1" applyFill="1" applyBorder="1" applyAlignment="1" applyProtection="1">
      <alignment horizontal="center"/>
      <protection hidden="1"/>
    </xf>
    <xf numFmtId="0" fontId="42" fillId="15" borderId="11" xfId="0" applyFont="1" applyFill="1" applyBorder="1" applyAlignment="1" applyProtection="1">
      <alignment horizontal="center"/>
      <protection hidden="1"/>
    </xf>
    <xf numFmtId="0" fontId="42" fillId="15" borderId="52" xfId="0" applyFont="1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0" borderId="0" xfId="0" applyBorder="1" applyProtection="1">
      <protection hidden="1"/>
    </xf>
    <xf numFmtId="166" fontId="11" fillId="0" borderId="53" xfId="0" applyNumberFormat="1" applyFont="1" applyFill="1" applyBorder="1" applyAlignment="1" applyProtection="1">
      <alignment horizontal="center"/>
      <protection hidden="1"/>
    </xf>
    <xf numFmtId="0" fontId="0" fillId="6" borderId="0" xfId="0" applyFill="1" applyBorder="1" applyProtection="1">
      <protection hidden="1"/>
    </xf>
    <xf numFmtId="0" fontId="37" fillId="0" borderId="0" xfId="0" applyFont="1" applyFill="1" applyBorder="1" applyAlignment="1" applyProtection="1">
      <alignment horizontal="left" indent="3"/>
      <protection hidden="1"/>
    </xf>
    <xf numFmtId="0" fontId="38" fillId="0" borderId="0" xfId="0" applyFont="1" applyProtection="1">
      <protection hidden="1"/>
    </xf>
    <xf numFmtId="0" fontId="38" fillId="0" borderId="0" xfId="0" applyFont="1" applyBorder="1" applyProtection="1">
      <protection hidden="1"/>
    </xf>
    <xf numFmtId="0" fontId="10" fillId="6" borderId="0" xfId="0" applyFont="1" applyFill="1" applyBorder="1" applyAlignment="1" applyProtection="1">
      <alignment horizontal="right"/>
      <protection hidden="1"/>
    </xf>
    <xf numFmtId="0" fontId="28" fillId="17" borderId="5" xfId="0" applyFont="1" applyFill="1" applyBorder="1" applyAlignment="1" applyProtection="1">
      <alignment horizontal="center" vertical="center"/>
      <protection locked="0"/>
    </xf>
    <xf numFmtId="0" fontId="40" fillId="17" borderId="5" xfId="0" applyFont="1" applyFill="1" applyBorder="1" applyAlignment="1" applyProtection="1">
      <alignment horizontal="center" vertical="center" wrapText="1"/>
      <protection locked="0"/>
    </xf>
    <xf numFmtId="0" fontId="39" fillId="17" borderId="5" xfId="0" applyFont="1" applyFill="1" applyBorder="1" applyAlignment="1" applyProtection="1">
      <alignment horizontal="center"/>
      <protection locked="0"/>
    </xf>
    <xf numFmtId="0" fontId="39" fillId="17" borderId="21" xfId="0" applyFont="1" applyFill="1" applyBorder="1" applyAlignment="1" applyProtection="1">
      <alignment horizontal="center"/>
      <protection locked="0"/>
    </xf>
    <xf numFmtId="0" fontId="7" fillId="17" borderId="0" xfId="0" applyFont="1" applyFill="1" applyBorder="1" applyAlignment="1" applyProtection="1">
      <alignment horizontal="left"/>
      <protection locked="0"/>
    </xf>
    <xf numFmtId="2" fontId="24" fillId="0" borderId="5" xfId="0" applyNumberFormat="1" applyFont="1" applyFill="1" applyBorder="1" applyAlignment="1" applyProtection="1">
      <alignment horizontal="right" vertical="center" wrapText="1"/>
      <protection hidden="1"/>
    </xf>
    <xf numFmtId="43" fontId="24" fillId="0" borderId="5" xfId="1" applyFont="1" applyBorder="1" applyAlignment="1" applyProtection="1">
      <alignment horizontal="right" vertical="center" wrapText="1"/>
      <protection hidden="1"/>
    </xf>
    <xf numFmtId="0" fontId="36" fillId="0" borderId="0" xfId="0" applyFont="1" applyAlignment="1" applyProtection="1">
      <alignment horizontal="right"/>
      <protection hidden="1"/>
    </xf>
    <xf numFmtId="0" fontId="38" fillId="17" borderId="1" xfId="0" applyFont="1" applyFill="1" applyBorder="1" applyAlignment="1" applyProtection="1">
      <alignment horizontal="center" vertical="center"/>
      <protection locked="0"/>
    </xf>
    <xf numFmtId="166" fontId="11" fillId="6" borderId="2" xfId="0" applyNumberFormat="1" applyFont="1" applyFill="1" applyBorder="1" applyAlignment="1" applyProtection="1">
      <alignment horizontal="center"/>
      <protection hidden="1"/>
    </xf>
    <xf numFmtId="166" fontId="11" fillId="6" borderId="4" xfId="0" applyNumberFormat="1" applyFont="1" applyFill="1" applyBorder="1" applyAlignment="1" applyProtection="1">
      <alignment horizontal="center"/>
      <protection hidden="1"/>
    </xf>
    <xf numFmtId="0" fontId="11" fillId="8" borderId="33" xfId="4" applyFont="1" applyFill="1" applyBorder="1" applyAlignment="1" applyProtection="1">
      <alignment horizontal="center" vertical="center"/>
      <protection hidden="1"/>
    </xf>
    <xf numFmtId="0" fontId="11" fillId="8" borderId="0" xfId="4" applyFont="1" applyFill="1" applyAlignment="1" applyProtection="1">
      <alignment horizontal="center" vertical="center"/>
      <protection hidden="1"/>
    </xf>
    <xf numFmtId="10" fontId="11" fillId="8" borderId="31" xfId="4" applyNumberFormat="1" applyFont="1" applyFill="1" applyBorder="1" applyAlignment="1" applyProtection="1">
      <alignment horizontal="right" vertical="center"/>
      <protection hidden="1"/>
    </xf>
    <xf numFmtId="10" fontId="11" fillId="8" borderId="32" xfId="4" applyNumberFormat="1" applyFont="1" applyFill="1" applyBorder="1" applyAlignment="1" applyProtection="1">
      <alignment horizontal="right" vertical="center"/>
      <protection hidden="1"/>
    </xf>
    <xf numFmtId="10" fontId="11" fillId="8" borderId="54" xfId="4" applyNumberFormat="1" applyFont="1" applyFill="1" applyBorder="1" applyAlignment="1" applyProtection="1">
      <alignment horizontal="right" vertical="center"/>
      <protection hidden="1"/>
    </xf>
    <xf numFmtId="10" fontId="11" fillId="8" borderId="55" xfId="4" applyNumberFormat="1" applyFont="1" applyFill="1" applyBorder="1" applyAlignment="1" applyProtection="1">
      <alignment horizontal="right" vertical="center"/>
      <protection hidden="1"/>
    </xf>
    <xf numFmtId="4" fontId="11" fillId="8" borderId="42" xfId="4" applyNumberFormat="1" applyFont="1" applyFill="1" applyBorder="1" applyAlignment="1" applyProtection="1">
      <alignment horizontal="left"/>
      <protection hidden="1"/>
    </xf>
    <xf numFmtId="4" fontId="11" fillId="8" borderId="35" xfId="4" applyNumberFormat="1" applyFont="1" applyFill="1" applyBorder="1" applyAlignment="1" applyProtection="1">
      <alignment horizontal="left"/>
      <protection hidden="1"/>
    </xf>
    <xf numFmtId="4" fontId="11" fillId="8" borderId="34" xfId="4" applyNumberFormat="1" applyFont="1" applyFill="1" applyBorder="1" applyAlignment="1" applyProtection="1">
      <alignment horizontal="left"/>
      <protection hidden="1"/>
    </xf>
    <xf numFmtId="4" fontId="25" fillId="8" borderId="36" xfId="4" applyNumberFormat="1" applyFont="1" applyFill="1" applyBorder="1" applyAlignment="1" applyProtection="1">
      <alignment horizontal="left"/>
      <protection hidden="1"/>
    </xf>
    <xf numFmtId="4" fontId="25" fillId="8" borderId="37" xfId="4" applyNumberFormat="1" applyFont="1" applyFill="1" applyBorder="1" applyAlignment="1" applyProtection="1">
      <alignment horizontal="left"/>
      <protection hidden="1"/>
    </xf>
    <xf numFmtId="4" fontId="25" fillId="8" borderId="38" xfId="4" applyNumberFormat="1" applyFont="1" applyFill="1" applyBorder="1" applyAlignment="1" applyProtection="1">
      <alignment horizontal="left"/>
      <protection hidden="1"/>
    </xf>
    <xf numFmtId="0" fontId="44" fillId="11" borderId="36" xfId="6" applyFont="1" applyFill="1" applyBorder="1" applyAlignment="1" applyProtection="1">
      <alignment horizontal="center"/>
      <protection hidden="1"/>
    </xf>
    <xf numFmtId="0" fontId="44" fillId="11" borderId="37" xfId="6" applyFont="1" applyFill="1" applyBorder="1" applyAlignment="1" applyProtection="1">
      <alignment horizontal="center"/>
      <protection hidden="1"/>
    </xf>
    <xf numFmtId="43" fontId="10" fillId="6" borderId="5" xfId="2" applyNumberFormat="1" applyFont="1" applyFill="1" applyBorder="1" applyAlignment="1" applyProtection="1">
      <alignment horizontal="right" vertical="center" shrinkToFit="1"/>
      <protection hidden="1"/>
    </xf>
    <xf numFmtId="43" fontId="11" fillId="6" borderId="5" xfId="2" applyNumberFormat="1" applyFont="1" applyFill="1" applyBorder="1" applyAlignment="1" applyProtection="1">
      <alignment horizontal="right" vertical="center" shrinkToFit="1"/>
      <protection hidden="1"/>
    </xf>
    <xf numFmtId="7" fontId="45" fillId="6" borderId="2" xfId="2" applyNumberFormat="1" applyFont="1" applyFill="1" applyBorder="1" applyAlignment="1" applyProtection="1">
      <alignment horizontal="center" vertical="center" shrinkToFit="1"/>
      <protection hidden="1"/>
    </xf>
    <xf numFmtId="7" fontId="45" fillId="6" borderId="4" xfId="2" applyNumberFormat="1" applyFont="1" applyFill="1" applyBorder="1" applyAlignment="1" applyProtection="1">
      <alignment horizontal="center" vertical="center" shrinkToFit="1"/>
      <protection hidden="1"/>
    </xf>
    <xf numFmtId="43" fontId="11" fillId="17" borderId="16" xfId="2" applyNumberFormat="1" applyFont="1" applyFill="1" applyBorder="1" applyAlignment="1" applyProtection="1">
      <alignment horizontal="left" vertical="center" shrinkToFit="1"/>
      <protection locked="0"/>
    </xf>
    <xf numFmtId="43" fontId="11" fillId="17" borderId="17" xfId="2" applyNumberFormat="1" applyFont="1" applyFill="1" applyBorder="1" applyAlignment="1" applyProtection="1">
      <alignment horizontal="left" vertical="center" shrinkToFit="1"/>
      <protection locked="0"/>
    </xf>
    <xf numFmtId="0" fontId="38" fillId="0" borderId="0" xfId="0" applyFont="1" applyBorder="1" applyAlignment="1" applyProtection="1">
      <alignment horizontal="center"/>
      <protection hidden="1"/>
    </xf>
    <xf numFmtId="0" fontId="7" fillId="2" borderId="7" xfId="0" applyFont="1" applyFill="1" applyBorder="1" applyAlignment="1" applyProtection="1">
      <alignment horizontal="right" vertical="center"/>
      <protection hidden="1"/>
    </xf>
    <xf numFmtId="0" fontId="7" fillId="2" borderId="8" xfId="0" applyFont="1" applyFill="1" applyBorder="1" applyAlignment="1" applyProtection="1">
      <alignment horizontal="right" vertical="center"/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24" fillId="3" borderId="2" xfId="0" applyFont="1" applyFill="1" applyBorder="1" applyAlignment="1" applyProtection="1">
      <alignment horizontal="center" vertical="center"/>
      <protection hidden="1"/>
    </xf>
    <xf numFmtId="0" fontId="24" fillId="3" borderId="3" xfId="0" applyFont="1" applyFill="1" applyBorder="1" applyAlignment="1" applyProtection="1">
      <alignment horizontal="center" vertical="center"/>
      <protection hidden="1"/>
    </xf>
    <xf numFmtId="0" fontId="24" fillId="3" borderId="4" xfId="0" applyFont="1" applyFill="1" applyBorder="1" applyAlignment="1" applyProtection="1">
      <alignment horizontal="center" vertical="center"/>
      <protection hidden="1"/>
    </xf>
    <xf numFmtId="0" fontId="24" fillId="6" borderId="2" xfId="0" applyFont="1" applyFill="1" applyBorder="1" applyAlignment="1" applyProtection="1">
      <alignment horizontal="center"/>
      <protection hidden="1"/>
    </xf>
    <xf numFmtId="0" fontId="24" fillId="6" borderId="4" xfId="0" applyFont="1" applyFill="1" applyBorder="1" applyAlignment="1" applyProtection="1">
      <alignment horizontal="center"/>
      <protection hidden="1"/>
    </xf>
    <xf numFmtId="2" fontId="24" fillId="0" borderId="2" xfId="0" applyNumberFormat="1" applyFont="1" applyFill="1" applyBorder="1" applyAlignment="1" applyProtection="1">
      <alignment horizontal="center" vertical="center" wrapText="1"/>
      <protection hidden="1"/>
    </xf>
    <xf numFmtId="2" fontId="24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4" fillId="3" borderId="2" xfId="0" applyFont="1" applyFill="1" applyBorder="1" applyAlignment="1" applyProtection="1">
      <alignment horizontal="center" vertical="center" wrapText="1"/>
      <protection hidden="1"/>
    </xf>
    <xf numFmtId="0" fontId="24" fillId="3" borderId="4" xfId="0" applyFont="1" applyFill="1" applyBorder="1" applyAlignment="1" applyProtection="1">
      <alignment horizontal="center" vertical="center" wrapText="1"/>
      <protection hidden="1"/>
    </xf>
    <xf numFmtId="0" fontId="4" fillId="11" borderId="36" xfId="0" applyFont="1" applyFill="1" applyBorder="1" applyAlignment="1" applyProtection="1">
      <alignment horizontal="center" vertical="center"/>
      <protection hidden="1"/>
    </xf>
    <xf numFmtId="0" fontId="4" fillId="11" borderId="37" xfId="0" applyFont="1" applyFill="1" applyBorder="1" applyAlignment="1" applyProtection="1">
      <alignment horizontal="center" vertical="center"/>
      <protection hidden="1"/>
    </xf>
    <xf numFmtId="0" fontId="43" fillId="4" borderId="10" xfId="0" applyFont="1" applyFill="1" applyBorder="1" applyAlignment="1" applyProtection="1">
      <alignment horizontal="center"/>
      <protection hidden="1"/>
    </xf>
    <xf numFmtId="0" fontId="20" fillId="4" borderId="9" xfId="0" applyFont="1" applyFill="1" applyBorder="1" applyAlignment="1" applyProtection="1">
      <alignment horizontal="center"/>
      <protection hidden="1"/>
    </xf>
    <xf numFmtId="3" fontId="10" fillId="8" borderId="25" xfId="4" applyNumberFormat="1" applyFont="1" applyFill="1" applyBorder="1" applyAlignment="1" applyProtection="1">
      <alignment horizontal="center" vertical="center"/>
      <protection hidden="1"/>
    </xf>
    <xf numFmtId="4" fontId="11" fillId="8" borderId="25" xfId="4" applyNumberFormat="1" applyFont="1" applyFill="1" applyBorder="1" applyAlignment="1" applyProtection="1">
      <alignment horizontal="center" vertical="center" wrapText="1"/>
      <protection hidden="1"/>
    </xf>
    <xf numFmtId="4" fontId="11" fillId="8" borderId="50" xfId="4" applyNumberFormat="1" applyFont="1" applyFill="1" applyBorder="1" applyAlignment="1" applyProtection="1">
      <alignment horizontal="center" vertical="center" wrapText="1"/>
      <protection hidden="1"/>
    </xf>
    <xf numFmtId="10" fontId="10" fillId="19" borderId="48" xfId="4" applyNumberFormat="1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/>
      <protection hidden="1"/>
    </xf>
    <xf numFmtId="43" fontId="11" fillId="17" borderId="13" xfId="2" applyNumberFormat="1" applyFont="1" applyFill="1" applyBorder="1" applyAlignment="1" applyProtection="1">
      <alignment horizontal="left" vertical="center" shrinkToFit="1"/>
      <protection locked="0"/>
    </xf>
    <xf numFmtId="43" fontId="11" fillId="17" borderId="14" xfId="2" applyNumberFormat="1" applyFont="1" applyFill="1" applyBorder="1" applyAlignment="1" applyProtection="1">
      <alignment horizontal="left" vertical="center" shrinkToFit="1"/>
      <protection locked="0"/>
    </xf>
    <xf numFmtId="4" fontId="7" fillId="8" borderId="56" xfId="4" applyNumberFormat="1" applyFont="1" applyFill="1" applyBorder="1" applyAlignment="1" applyProtection="1">
      <alignment horizontal="left"/>
      <protection hidden="1"/>
    </xf>
    <xf numFmtId="4" fontId="7" fillId="8" borderId="40" xfId="4" applyNumberFormat="1" applyFont="1" applyFill="1" applyBorder="1" applyAlignment="1" applyProtection="1">
      <alignment horizontal="left"/>
      <protection hidden="1"/>
    </xf>
    <xf numFmtId="4" fontId="7" fillId="8" borderId="57" xfId="4" applyNumberFormat="1" applyFont="1" applyFill="1" applyBorder="1" applyAlignment="1" applyProtection="1">
      <alignment horizontal="left"/>
      <protection hidden="1"/>
    </xf>
    <xf numFmtId="4" fontId="7" fillId="8" borderId="58" xfId="4" applyNumberFormat="1" applyFont="1" applyFill="1" applyBorder="1" applyAlignment="1" applyProtection="1">
      <alignment horizontal="left"/>
      <protection hidden="1"/>
    </xf>
    <xf numFmtId="4" fontId="28" fillId="8" borderId="36" xfId="4" applyNumberFormat="1" applyFont="1" applyFill="1" applyBorder="1" applyAlignment="1" applyProtection="1">
      <alignment horizontal="center"/>
      <protection hidden="1"/>
    </xf>
    <xf numFmtId="4" fontId="28" fillId="8" borderId="37" xfId="4" applyNumberFormat="1" applyFont="1" applyFill="1" applyBorder="1" applyAlignment="1" applyProtection="1">
      <alignment horizontal="center"/>
      <protection hidden="1"/>
    </xf>
    <xf numFmtId="0" fontId="42" fillId="13" borderId="42" xfId="4" applyFont="1" applyFill="1" applyBorder="1" applyAlignment="1" applyProtection="1">
      <alignment horizontal="left" vertical="center"/>
      <protection hidden="1"/>
    </xf>
    <xf numFmtId="0" fontId="42" fillId="13" borderId="35" xfId="4" applyFont="1" applyFill="1" applyBorder="1" applyAlignment="1" applyProtection="1">
      <alignment horizontal="left" vertical="center"/>
      <protection hidden="1"/>
    </xf>
    <xf numFmtId="0" fontId="42" fillId="13" borderId="34" xfId="4" applyFont="1" applyFill="1" applyBorder="1" applyAlignment="1" applyProtection="1">
      <alignment horizontal="left" vertical="center"/>
      <protection hidden="1"/>
    </xf>
    <xf numFmtId="0" fontId="42" fillId="14" borderId="43" xfId="4" applyFont="1" applyFill="1" applyBorder="1" applyAlignment="1" applyProtection="1">
      <alignment horizontal="left" vertical="center"/>
      <protection hidden="1"/>
    </xf>
    <xf numFmtId="0" fontId="42" fillId="14" borderId="0" xfId="4" applyFont="1" applyFill="1" applyBorder="1" applyAlignment="1" applyProtection="1">
      <alignment horizontal="left" vertical="center"/>
      <protection hidden="1"/>
    </xf>
    <xf numFmtId="0" fontId="42" fillId="14" borderId="30" xfId="4" applyFont="1" applyFill="1" applyBorder="1" applyAlignment="1" applyProtection="1">
      <alignment horizontal="left" vertical="center"/>
      <protection hidden="1"/>
    </xf>
    <xf numFmtId="0" fontId="42" fillId="14" borderId="29" xfId="4" applyFont="1" applyFill="1" applyBorder="1" applyAlignment="1" applyProtection="1">
      <alignment horizontal="left" vertical="center"/>
      <protection hidden="1"/>
    </xf>
    <xf numFmtId="10" fontId="10" fillId="19" borderId="47" xfId="4" applyNumberFormat="1" applyFont="1" applyFill="1" applyBorder="1" applyAlignment="1" applyProtection="1">
      <alignment horizontal="center" vertical="center" wrapText="1"/>
      <protection locked="0"/>
    </xf>
    <xf numFmtId="3" fontId="18" fillId="18" borderId="42" xfId="4" applyNumberFormat="1" applyFont="1" applyFill="1" applyBorder="1" applyAlignment="1" applyProtection="1">
      <alignment vertical="center"/>
      <protection locked="0"/>
    </xf>
    <xf numFmtId="3" fontId="18" fillId="18" borderId="35" xfId="4" applyNumberFormat="1" applyFont="1" applyFill="1" applyBorder="1" applyAlignment="1" applyProtection="1">
      <alignment vertical="center"/>
      <protection locked="0"/>
    </xf>
    <xf numFmtId="3" fontId="18" fillId="18" borderId="34" xfId="4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/>
      <protection hidden="1"/>
    </xf>
    <xf numFmtId="0" fontId="39" fillId="6" borderId="2" xfId="0" applyFont="1" applyFill="1" applyBorder="1" applyAlignment="1" applyProtection="1">
      <alignment horizontal="center"/>
      <protection hidden="1"/>
    </xf>
    <xf numFmtId="0" fontId="39" fillId="6" borderId="3" xfId="0" applyFont="1" applyFill="1" applyBorder="1" applyAlignment="1" applyProtection="1">
      <alignment horizontal="center"/>
      <protection hidden="1"/>
    </xf>
    <xf numFmtId="0" fontId="39" fillId="6" borderId="4" xfId="0" applyFont="1" applyFill="1" applyBorder="1" applyAlignment="1" applyProtection="1">
      <alignment horizontal="center"/>
      <protection hidden="1"/>
    </xf>
    <xf numFmtId="49" fontId="25" fillId="17" borderId="35" xfId="0" applyNumberFormat="1" applyFont="1" applyFill="1" applyBorder="1" applyAlignment="1" applyProtection="1">
      <alignment horizontal="left" vertical="center"/>
      <protection locked="0"/>
    </xf>
    <xf numFmtId="49" fontId="25" fillId="17" borderId="34" xfId="0" applyNumberFormat="1" applyFont="1" applyFill="1" applyBorder="1" applyAlignment="1" applyProtection="1">
      <alignment horizontal="left" vertical="center"/>
      <protection locked="0"/>
    </xf>
    <xf numFmtId="0" fontId="21" fillId="6" borderId="0" xfId="0" applyFont="1" applyFill="1" applyAlignment="1" applyProtection="1">
      <alignment horizontal="center"/>
      <protection hidden="1"/>
    </xf>
    <xf numFmtId="0" fontId="26" fillId="11" borderId="36" xfId="0" applyFont="1" applyFill="1" applyBorder="1" applyAlignment="1" applyProtection="1">
      <alignment horizontal="center"/>
      <protection hidden="1"/>
    </xf>
    <xf numFmtId="0" fontId="26" fillId="11" borderId="37" xfId="0" applyFont="1" applyFill="1" applyBorder="1" applyAlignment="1" applyProtection="1">
      <alignment horizontal="center"/>
      <protection hidden="1"/>
    </xf>
    <xf numFmtId="0" fontId="26" fillId="11" borderId="38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horizontal="left" vertical="center" wrapText="1"/>
      <protection hidden="1"/>
    </xf>
    <xf numFmtId="0" fontId="25" fillId="17" borderId="3" xfId="0" applyFont="1" applyFill="1" applyBorder="1" applyAlignment="1" applyProtection="1">
      <alignment horizontal="left" vertical="center"/>
      <protection locked="0"/>
    </xf>
    <xf numFmtId="0" fontId="25" fillId="17" borderId="4" xfId="0" applyFont="1" applyFill="1" applyBorder="1" applyAlignment="1" applyProtection="1">
      <alignment horizontal="left" vertical="center"/>
      <protection locked="0"/>
    </xf>
  </cellXfs>
  <cellStyles count="7">
    <cellStyle name="60% - Colore 2" xfId="6" builtinId="36"/>
    <cellStyle name="Excel Built-in Comma [0]" xfId="5"/>
    <cellStyle name="Excel Built-in Normal" xfId="4"/>
    <cellStyle name="Migliaia" xfId="1" builtinId="3"/>
    <cellStyle name="Migliaia [0]" xfId="2" builtinId="6"/>
    <cellStyle name="Normale" xfId="0" builtinId="0"/>
    <cellStyle name="Percentual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tabSelected="1" topLeftCell="A10" workbookViewId="0">
      <selection activeCell="F18" sqref="F18"/>
    </sheetView>
  </sheetViews>
  <sheetFormatPr defaultColWidth="0" defaultRowHeight="15.75" x14ac:dyDescent="0.25"/>
  <cols>
    <col min="1" max="1" width="1.5" style="94" customWidth="1"/>
    <col min="2" max="2" width="23.5" style="94" customWidth="1"/>
    <col min="3" max="3" width="10.75" style="94" bestFit="1" customWidth="1"/>
    <col min="4" max="4" width="22.625" style="94" customWidth="1"/>
    <col min="5" max="5" width="5.375" style="94" customWidth="1"/>
    <col min="6" max="6" width="7.5" style="94" customWidth="1"/>
    <col min="7" max="7" width="10.625" style="94" customWidth="1"/>
    <col min="8" max="8" width="1.5" style="94" customWidth="1"/>
    <col min="9" max="9" width="9.5" style="94" customWidth="1"/>
    <col min="10" max="13" width="10.5" style="186" customWidth="1"/>
    <col min="14" max="14" width="1.625" style="94" customWidth="1"/>
    <col min="15" max="15" width="10.125" style="93" hidden="1" customWidth="1"/>
    <col min="16" max="16" width="13.5" style="94" hidden="1" customWidth="1"/>
    <col min="17" max="18" width="8.625" style="94" hidden="1" customWidth="1"/>
    <col min="19" max="19" width="14.125" style="94" hidden="1" customWidth="1"/>
    <col min="20" max="20" width="8" style="94" hidden="1" customWidth="1"/>
    <col min="21" max="21" width="14.125" style="94" hidden="1" customWidth="1"/>
    <col min="22" max="23" width="8" style="94" hidden="1" customWidth="1"/>
    <col min="24" max="16384" width="0" style="94" hidden="1"/>
  </cols>
  <sheetData>
    <row r="1" spans="1:15" x14ac:dyDescent="0.25">
      <c r="A1" s="50"/>
      <c r="B1" s="273" t="s">
        <v>44</v>
      </c>
      <c r="C1" s="273"/>
      <c r="D1" s="273"/>
      <c r="E1" s="273"/>
      <c r="F1" s="273"/>
      <c r="G1" s="273"/>
      <c r="H1" s="273"/>
      <c r="I1" s="273"/>
      <c r="J1" s="92"/>
      <c r="K1" s="92"/>
      <c r="L1" s="92"/>
      <c r="M1" s="92"/>
      <c r="N1" s="93"/>
      <c r="O1" s="94"/>
    </row>
    <row r="2" spans="1:15" ht="18" x14ac:dyDescent="0.25">
      <c r="A2" s="95"/>
      <c r="B2" s="273" t="s">
        <v>45</v>
      </c>
      <c r="C2" s="273"/>
      <c r="D2" s="273"/>
      <c r="E2" s="273"/>
      <c r="F2" s="273"/>
      <c r="G2" s="273"/>
      <c r="H2" s="273"/>
      <c r="I2" s="273"/>
      <c r="J2" s="1"/>
      <c r="K2" s="1"/>
      <c r="L2" s="1"/>
      <c r="M2" s="1"/>
      <c r="N2" s="93"/>
    </row>
    <row r="3" spans="1:15" ht="18" x14ac:dyDescent="0.25">
      <c r="A3" s="51"/>
      <c r="B3" s="59"/>
      <c r="C3" s="59"/>
      <c r="D3" s="59"/>
      <c r="E3" s="59"/>
      <c r="F3" s="91" t="s">
        <v>59</v>
      </c>
      <c r="G3" s="59"/>
      <c r="H3" s="59"/>
      <c r="I3" s="96"/>
      <c r="J3" s="97"/>
      <c r="K3" s="97"/>
      <c r="L3" s="97"/>
      <c r="M3" s="97"/>
      <c r="N3" s="93"/>
    </row>
    <row r="4" spans="1:15" ht="18" x14ac:dyDescent="0.25">
      <c r="A4" s="51"/>
      <c r="B4" s="98" t="s">
        <v>0</v>
      </c>
      <c r="C4" s="271"/>
      <c r="D4" s="272"/>
      <c r="E4" s="99"/>
      <c r="F4" s="99"/>
      <c r="G4" s="99"/>
      <c r="H4" s="99"/>
      <c r="I4" s="99"/>
      <c r="J4" s="97"/>
      <c r="K4" s="97"/>
      <c r="L4" s="97"/>
      <c r="M4" s="97"/>
      <c r="N4" s="93"/>
    </row>
    <row r="5" spans="1:15" ht="18" x14ac:dyDescent="0.25">
      <c r="A5" s="51"/>
      <c r="B5" s="100"/>
      <c r="C5" s="59"/>
      <c r="D5" s="101"/>
      <c r="E5" s="101"/>
      <c r="F5" s="101"/>
      <c r="G5" s="101"/>
      <c r="H5" s="101"/>
      <c r="I5" s="96"/>
      <c r="J5" s="102"/>
      <c r="K5" s="97"/>
      <c r="L5" s="97"/>
      <c r="M5" s="97"/>
      <c r="N5" s="93"/>
    </row>
    <row r="6" spans="1:15" x14ac:dyDescent="0.25">
      <c r="A6" s="51"/>
      <c r="B6" s="98" t="s">
        <v>1</v>
      </c>
      <c r="C6" s="278"/>
      <c r="D6" s="278"/>
      <c r="E6" s="278"/>
      <c r="F6" s="278"/>
      <c r="G6" s="278"/>
      <c r="H6" s="278"/>
      <c r="I6" s="279"/>
      <c r="J6" s="103"/>
      <c r="K6" s="103"/>
      <c r="L6" s="103"/>
      <c r="M6" s="103"/>
      <c r="N6" s="93"/>
    </row>
    <row r="7" spans="1:15" ht="18" x14ac:dyDescent="0.25">
      <c r="A7" s="51"/>
      <c r="B7" s="100"/>
      <c r="C7" s="59"/>
      <c r="D7" s="101"/>
      <c r="E7" s="101"/>
      <c r="F7" s="101"/>
      <c r="G7" s="101"/>
      <c r="H7" s="101"/>
      <c r="I7" s="96"/>
      <c r="J7" s="102"/>
      <c r="K7" s="97"/>
      <c r="L7" s="97"/>
      <c r="M7" s="97"/>
      <c r="N7" s="93"/>
    </row>
    <row r="8" spans="1:15" x14ac:dyDescent="0.25">
      <c r="A8" s="51"/>
      <c r="B8" s="98" t="s">
        <v>2</v>
      </c>
      <c r="C8" s="278"/>
      <c r="D8" s="278"/>
      <c r="E8" s="278"/>
      <c r="F8" s="278"/>
      <c r="G8" s="278"/>
      <c r="H8" s="278"/>
      <c r="I8" s="279"/>
      <c r="J8" s="103"/>
      <c r="K8" s="103"/>
      <c r="L8" s="103"/>
      <c r="M8" s="103"/>
      <c r="N8" s="93"/>
    </row>
    <row r="9" spans="1:15" ht="18" x14ac:dyDescent="0.25">
      <c r="A9" s="51"/>
      <c r="B9" s="100"/>
      <c r="C9" s="59"/>
      <c r="D9" s="101"/>
      <c r="E9" s="101"/>
      <c r="F9" s="101"/>
      <c r="G9" s="101"/>
      <c r="H9" s="101"/>
      <c r="I9" s="96"/>
      <c r="J9" s="102"/>
      <c r="K9" s="97"/>
      <c r="L9" s="97"/>
      <c r="M9" s="97"/>
      <c r="N9" s="93"/>
    </row>
    <row r="10" spans="1:15" x14ac:dyDescent="0.25">
      <c r="A10" s="51"/>
      <c r="B10" s="98" t="s">
        <v>46</v>
      </c>
      <c r="C10" s="278"/>
      <c r="D10" s="278"/>
      <c r="E10" s="278"/>
      <c r="F10" s="278"/>
      <c r="G10" s="278"/>
      <c r="H10" s="278"/>
      <c r="I10" s="279"/>
      <c r="J10" s="103"/>
      <c r="K10" s="103"/>
      <c r="L10" s="103"/>
      <c r="M10" s="103"/>
      <c r="N10" s="93"/>
    </row>
    <row r="11" spans="1:15" ht="18" x14ac:dyDescent="0.25">
      <c r="A11" s="51"/>
      <c r="B11" s="100"/>
      <c r="C11" s="59"/>
      <c r="D11" s="101"/>
      <c r="E11" s="101"/>
      <c r="F11" s="101"/>
      <c r="G11" s="101"/>
      <c r="H11" s="101"/>
      <c r="I11" s="96"/>
      <c r="J11" s="102"/>
      <c r="K11" s="97"/>
      <c r="L11" s="97"/>
      <c r="M11" s="97"/>
      <c r="N11" s="93"/>
    </row>
    <row r="12" spans="1:15" x14ac:dyDescent="0.25">
      <c r="A12" s="51"/>
      <c r="B12" s="98" t="s">
        <v>43</v>
      </c>
      <c r="C12" s="278"/>
      <c r="D12" s="278"/>
      <c r="E12" s="278"/>
      <c r="F12" s="278"/>
      <c r="G12" s="278"/>
      <c r="H12" s="278"/>
      <c r="I12" s="279"/>
      <c r="J12" s="103"/>
      <c r="K12" s="103"/>
      <c r="L12" s="103"/>
      <c r="M12" s="103"/>
      <c r="N12" s="93"/>
    </row>
    <row r="13" spans="1:15" ht="16.5" thickBot="1" x14ac:dyDescent="0.3">
      <c r="A13" s="52"/>
      <c r="B13" s="104"/>
      <c r="C13" s="104"/>
      <c r="D13" s="59"/>
      <c r="E13" s="101"/>
      <c r="F13" s="101"/>
      <c r="G13" s="101"/>
      <c r="H13" s="101"/>
      <c r="I13" s="101"/>
      <c r="J13" s="105"/>
      <c r="K13" s="106"/>
      <c r="L13" s="106"/>
      <c r="M13" s="106"/>
      <c r="N13" s="93"/>
    </row>
    <row r="14" spans="1:15" ht="16.5" thickBot="1" x14ac:dyDescent="0.3">
      <c r="A14" s="52"/>
      <c r="B14" s="274" t="s">
        <v>34</v>
      </c>
      <c r="C14" s="275"/>
      <c r="D14" s="275"/>
      <c r="E14" s="275"/>
      <c r="F14" s="275"/>
      <c r="G14" s="275"/>
      <c r="H14" s="275"/>
      <c r="I14" s="276"/>
      <c r="J14" s="3"/>
      <c r="K14" s="3"/>
      <c r="L14" s="3"/>
      <c r="M14" s="3"/>
      <c r="N14" s="93"/>
    </row>
    <row r="15" spans="1:15" x14ac:dyDescent="0.25">
      <c r="A15" s="52"/>
      <c r="B15" s="60"/>
      <c r="C15" s="60"/>
      <c r="D15" s="60"/>
      <c r="E15" s="60"/>
      <c r="F15" s="60"/>
      <c r="G15" s="61"/>
      <c r="H15" s="61"/>
      <c r="I15" s="60"/>
      <c r="J15" s="57"/>
      <c r="K15" s="4"/>
      <c r="L15" s="4"/>
      <c r="M15" s="4"/>
      <c r="N15" s="93"/>
    </row>
    <row r="16" spans="1:15" x14ac:dyDescent="0.25">
      <c r="A16" s="52"/>
      <c r="B16" s="71" t="s">
        <v>37</v>
      </c>
      <c r="C16" s="72"/>
      <c r="D16" s="72"/>
      <c r="E16" s="72"/>
      <c r="F16" s="73"/>
      <c r="G16" s="73"/>
      <c r="H16" s="73"/>
      <c r="I16" s="74"/>
      <c r="J16" s="5"/>
      <c r="K16" s="5"/>
      <c r="L16" s="5"/>
      <c r="M16" s="5"/>
      <c r="N16" s="93"/>
    </row>
    <row r="17" spans="1:20" x14ac:dyDescent="0.25">
      <c r="A17" s="2"/>
      <c r="B17" s="53"/>
      <c r="C17" s="53"/>
      <c r="D17" s="53"/>
      <c r="E17" s="53"/>
      <c r="F17" s="53"/>
      <c r="G17" s="54"/>
      <c r="H17" s="54"/>
      <c r="I17" s="53"/>
      <c r="J17" s="4"/>
      <c r="K17" s="4"/>
      <c r="L17" s="4"/>
      <c r="M17" s="4"/>
      <c r="N17" s="93"/>
    </row>
    <row r="18" spans="1:20" x14ac:dyDescent="0.25">
      <c r="A18" s="62"/>
      <c r="B18" s="107" t="s">
        <v>3</v>
      </c>
      <c r="C18" s="81">
        <v>0</v>
      </c>
      <c r="D18" s="228" t="s">
        <v>35</v>
      </c>
      <c r="E18" s="228"/>
      <c r="F18" s="194">
        <v>1</v>
      </c>
      <c r="G18" s="226" t="s">
        <v>26</v>
      </c>
      <c r="H18" s="227"/>
      <c r="I18" s="82">
        <v>2</v>
      </c>
      <c r="J18" s="108"/>
      <c r="K18" s="108"/>
      <c r="L18" s="108"/>
      <c r="M18" s="108"/>
      <c r="N18" s="93"/>
    </row>
    <row r="19" spans="1:20" x14ac:dyDescent="0.25">
      <c r="A19" s="109"/>
      <c r="B19" s="110"/>
      <c r="C19" s="110"/>
      <c r="D19" s="228" t="s">
        <v>60</v>
      </c>
      <c r="E19" s="228"/>
      <c r="F19" s="194">
        <v>2</v>
      </c>
      <c r="G19" s="110"/>
      <c r="H19" s="110"/>
      <c r="I19" s="110"/>
      <c r="J19" s="58"/>
      <c r="K19" s="6"/>
      <c r="L19" s="6"/>
      <c r="M19" s="6"/>
      <c r="N19" s="93"/>
      <c r="P19" s="111"/>
      <c r="Q19" s="111"/>
      <c r="R19" s="111"/>
      <c r="S19" s="111"/>
      <c r="T19" s="111"/>
    </row>
    <row r="20" spans="1:20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58"/>
      <c r="K20" s="6"/>
      <c r="L20" s="6"/>
      <c r="M20" s="6"/>
      <c r="N20" s="93"/>
      <c r="P20" s="111"/>
      <c r="Q20" s="111"/>
      <c r="R20" s="111"/>
      <c r="S20" s="111"/>
      <c r="T20" s="111"/>
    </row>
    <row r="21" spans="1:20" x14ac:dyDescent="0.25">
      <c r="A21" s="112"/>
      <c r="B21" s="267" t="s">
        <v>29</v>
      </c>
      <c r="C21" s="267"/>
      <c r="D21" s="267"/>
      <c r="E21" s="113" t="s">
        <v>28</v>
      </c>
      <c r="F21" s="114" t="s">
        <v>24</v>
      </c>
      <c r="G21" s="232" t="s">
        <v>41</v>
      </c>
      <c r="H21" s="233"/>
      <c r="I21" s="114" t="s">
        <v>9</v>
      </c>
      <c r="J21" s="115"/>
      <c r="K21" s="115"/>
      <c r="L21" s="115"/>
      <c r="M21" s="115"/>
      <c r="N21" s="93"/>
      <c r="R21" s="111"/>
      <c r="S21" s="111"/>
      <c r="T21" s="111"/>
    </row>
    <row r="22" spans="1:20" x14ac:dyDescent="0.25">
      <c r="A22" s="7"/>
      <c r="B22" s="277" t="s">
        <v>22</v>
      </c>
      <c r="C22" s="277"/>
      <c r="D22" s="277"/>
      <c r="E22" s="195" t="s">
        <v>27</v>
      </c>
      <c r="F22" s="116">
        <f>IF(C18&lt;=100000,1000,IF(AND(C18&gt;100000,C18&lt;=500000),1500,IF(C18&gt;500000,2000)))</f>
        <v>1000</v>
      </c>
      <c r="G22" s="234">
        <f>IF(I18=1,0,IF(AND(I18&gt;=2,I18&lt;=5),F22/100*10,IF(AND(I18&gt;=6,I18&lt;=10),F22/100*20,IF(AND(I18&gt;=11,I18&lt;=15),F22/100*30,IF(AND(I18&gt;=16,I18&lt;=20),F22/100*40,IF(AND(I18&gt;=21,I18&lt;=25),F22/100*50,IF(I18&gt;=26,F22/100*60)))))))</f>
        <v>100</v>
      </c>
      <c r="H22" s="235"/>
      <c r="I22" s="199">
        <f>IF(E22="si",F22+G22,0)</f>
        <v>1100</v>
      </c>
      <c r="J22" s="117"/>
      <c r="K22" s="117"/>
      <c r="L22" s="117"/>
      <c r="M22" s="117"/>
      <c r="N22" s="93"/>
      <c r="R22" s="111"/>
      <c r="S22" s="111"/>
      <c r="T22" s="111"/>
    </row>
    <row r="23" spans="1:20" x14ac:dyDescent="0.25">
      <c r="A23" s="7"/>
      <c r="B23" s="277" t="s">
        <v>23</v>
      </c>
      <c r="C23" s="277"/>
      <c r="D23" s="277"/>
      <c r="E23" s="196" t="s">
        <v>27</v>
      </c>
      <c r="F23" s="116">
        <f>IF(C18&lt;=100000,1000,IF(AND(C18&gt;100000,C18&lt;=500000),1500,IF(C18&gt;500000,2000)))</f>
        <v>1000</v>
      </c>
      <c r="G23" s="234">
        <f>IF(I18=1,0,IF(AND(I18&gt;=2,I18&lt;=5),F23/100*10,IF(AND(I18&gt;=6,I18&lt;=10),F23/100*20,IF(AND(I18&gt;=11,I18&lt;=15),F23/100*30,IF(AND(I18&gt;=16,I18&lt;=20),F23/100*40,IF(AND(I18&gt;=21,I18&lt;=25),F23/100*50,IF(I18&gt;=26,F23/100*60)))))))</f>
        <v>100</v>
      </c>
      <c r="H23" s="235"/>
      <c r="I23" s="199">
        <f>IF(E23="si",F23+G23,0)</f>
        <v>1100</v>
      </c>
      <c r="J23" s="118"/>
      <c r="K23" s="118"/>
      <c r="L23" s="118"/>
      <c r="M23" s="118"/>
      <c r="N23" s="93"/>
      <c r="R23" s="111"/>
      <c r="S23" s="111"/>
      <c r="T23" s="111"/>
    </row>
    <row r="24" spans="1:20" x14ac:dyDescent="0.25">
      <c r="A24" s="7"/>
      <c r="B24" s="277" t="s">
        <v>21</v>
      </c>
      <c r="C24" s="277"/>
      <c r="D24" s="277"/>
      <c r="E24" s="196" t="s">
        <v>27</v>
      </c>
      <c r="F24" s="116">
        <f>IF(C18&lt;=100000,(1000*F19),IF(AND(C18&gt;100000,C18&lt;=500000),(1500*F19),IF(C18&gt;500000,(2000*F19))))</f>
        <v>2000</v>
      </c>
      <c r="G24" s="234">
        <f>IF(I18=1,0,IF(AND(I18&gt;=2,I18&lt;=5),F22/100*10,IF(AND(I18&gt;=6,I18&lt;=10),F22/100*20,IF(AND(I18&gt;=11,I18&lt;=15),F22/100*30,IF(AND(I18&gt;=16,I18&lt;=20),F22/100*40,IF(AND(I18&gt;=21,I18&lt;=25),F22/100*50,IF(I18&gt;=26,F22/100*60)))))))</f>
        <v>100</v>
      </c>
      <c r="H24" s="235"/>
      <c r="I24" s="199">
        <f>IF(E24="si",((F24+G24)/2),0)</f>
        <v>1050</v>
      </c>
      <c r="J24" s="118"/>
      <c r="K24" s="118"/>
      <c r="L24" s="118"/>
      <c r="M24" s="118"/>
      <c r="N24" s="93"/>
      <c r="R24" s="111"/>
      <c r="S24" s="111"/>
      <c r="T24" s="111"/>
    </row>
    <row r="25" spans="1:20" x14ac:dyDescent="0.25">
      <c r="A25" s="7"/>
      <c r="B25" s="277" t="s">
        <v>20</v>
      </c>
      <c r="C25" s="277"/>
      <c r="D25" s="277"/>
      <c r="E25" s="197" t="s">
        <v>27</v>
      </c>
      <c r="F25" s="116">
        <f>IF(C18&lt;=100000,1000,IF(AND(C18&gt;100000,C18&lt;=500000),1500,IF(C18&gt;500000,2000)))</f>
        <v>1000</v>
      </c>
      <c r="G25" s="234">
        <f>IF(F18=1,-F25/100*60,IF(AND(F18&gt;=2,F18&lt;=9),0,IF(F18&gt;=10,F25/100*20)))</f>
        <v>-600</v>
      </c>
      <c r="H25" s="235"/>
      <c r="I25" s="199">
        <f>IF(E25="si",F25+G25,0)</f>
        <v>400</v>
      </c>
      <c r="J25" s="119"/>
      <c r="K25" s="119"/>
      <c r="L25" s="119"/>
      <c r="M25" s="119"/>
      <c r="N25" s="93"/>
      <c r="R25" s="111"/>
      <c r="S25" s="111"/>
      <c r="T25" s="111"/>
    </row>
    <row r="26" spans="1:20" x14ac:dyDescent="0.25">
      <c r="A26" s="7"/>
      <c r="B26" s="120"/>
      <c r="C26" s="229" t="s">
        <v>5</v>
      </c>
      <c r="D26" s="230"/>
      <c r="E26" s="231"/>
      <c r="F26" s="121" t="s">
        <v>25</v>
      </c>
      <c r="G26" s="236"/>
      <c r="H26" s="237"/>
      <c r="I26" s="200">
        <f>ROUND(SUM(I22:I25)*0.1,2)</f>
        <v>365</v>
      </c>
      <c r="J26" s="118"/>
      <c r="K26" s="118"/>
      <c r="L26" s="118"/>
      <c r="M26" s="118"/>
      <c r="N26" s="122"/>
      <c r="O26" s="7"/>
      <c r="R26" s="111"/>
      <c r="S26" s="111"/>
      <c r="T26" s="111"/>
    </row>
    <row r="27" spans="1:20" x14ac:dyDescent="0.25">
      <c r="A27" s="7"/>
      <c r="B27" s="123"/>
      <c r="C27" s="268" t="s">
        <v>40</v>
      </c>
      <c r="D27" s="269"/>
      <c r="E27" s="269"/>
      <c r="F27" s="269"/>
      <c r="G27" s="269"/>
      <c r="H27" s="270"/>
      <c r="I27" s="124">
        <f>IF(I22+I23+I24+I25+I26&lt;=(C18/10*4),I22+I23+I24+I25+I26,IF(I22+I23+I24+I25+I26&gt;(C18/10*4),(C18/10*4)))</f>
        <v>0</v>
      </c>
      <c r="J27" s="118"/>
      <c r="K27" s="118"/>
      <c r="L27" s="118"/>
      <c r="M27" s="118"/>
      <c r="N27" s="122"/>
      <c r="O27" s="7"/>
      <c r="R27" s="111"/>
      <c r="S27" s="111"/>
      <c r="T27" s="111"/>
    </row>
    <row r="28" spans="1:20" x14ac:dyDescent="0.25">
      <c r="A28" s="2"/>
      <c r="B28" s="125"/>
      <c r="C28" s="125"/>
      <c r="D28" s="125"/>
      <c r="E28" s="125"/>
      <c r="F28" s="125"/>
      <c r="G28" s="126"/>
      <c r="H28" s="126"/>
      <c r="I28" s="125"/>
      <c r="J28" s="57"/>
      <c r="K28" s="4"/>
      <c r="L28" s="4"/>
      <c r="M28" s="4"/>
      <c r="N28" s="2"/>
      <c r="O28" s="2"/>
    </row>
    <row r="29" spans="1:20" x14ac:dyDescent="0.25">
      <c r="A29" s="127"/>
      <c r="B29" s="256" t="s">
        <v>38</v>
      </c>
      <c r="C29" s="257"/>
      <c r="D29" s="257"/>
      <c r="E29" s="257"/>
      <c r="F29" s="257"/>
      <c r="G29" s="257"/>
      <c r="H29" s="257"/>
      <c r="I29" s="258"/>
      <c r="J29" s="5"/>
      <c r="K29" s="5"/>
      <c r="L29" s="5"/>
      <c r="M29" s="5"/>
      <c r="N29" s="93"/>
    </row>
    <row r="30" spans="1:20" x14ac:dyDescent="0.25">
      <c r="A30" s="127"/>
      <c r="B30" s="259" t="s">
        <v>6</v>
      </c>
      <c r="C30" s="260"/>
      <c r="D30" s="261"/>
      <c r="E30" s="261"/>
      <c r="F30" s="262"/>
      <c r="G30" s="63"/>
      <c r="H30" s="63"/>
      <c r="I30" s="128"/>
      <c r="J30" s="4"/>
      <c r="K30" s="4"/>
      <c r="L30" s="4"/>
      <c r="M30" s="4"/>
      <c r="N30" s="93"/>
    </row>
    <row r="31" spans="1:20" x14ac:dyDescent="0.25">
      <c r="A31" s="129"/>
      <c r="B31" s="13" t="s">
        <v>30</v>
      </c>
      <c r="C31" s="83">
        <v>0</v>
      </c>
      <c r="D31" s="64" t="s">
        <v>7</v>
      </c>
      <c r="E31" s="90" t="s">
        <v>8</v>
      </c>
      <c r="F31" s="64" t="s">
        <v>9</v>
      </c>
      <c r="G31" s="29"/>
      <c r="H31" s="29"/>
      <c r="I31" s="30"/>
      <c r="J31" s="4"/>
      <c r="K31" s="4"/>
      <c r="L31" s="4"/>
      <c r="M31" s="4"/>
      <c r="N31" s="93"/>
    </row>
    <row r="32" spans="1:20" x14ac:dyDescent="0.25">
      <c r="A32" s="130"/>
      <c r="B32" s="131" t="s">
        <v>42</v>
      </c>
      <c r="C32" s="46"/>
      <c r="D32" s="31">
        <f>+IF($C$31&gt;25000,25000,$C$31)</f>
        <v>0</v>
      </c>
      <c r="E32" s="32">
        <v>0.03</v>
      </c>
      <c r="F32" s="33">
        <f>ROUND(IF(C31=0,0,IF(D32*E32&lt;250,250,D32*E32)),2)</f>
        <v>0</v>
      </c>
      <c r="G32" s="34"/>
      <c r="H32" s="34"/>
      <c r="I32" s="35"/>
      <c r="J32" s="92"/>
      <c r="K32" s="92"/>
      <c r="L32" s="92"/>
      <c r="M32" s="92"/>
      <c r="N32" s="93"/>
    </row>
    <row r="33" spans="1:15" x14ac:dyDescent="0.25">
      <c r="A33" s="130"/>
      <c r="B33" s="131" t="s">
        <v>31</v>
      </c>
      <c r="C33" s="46"/>
      <c r="D33" s="31">
        <f>+IF($C$31-D32&gt;(75000),(75000),$C$31-D32)</f>
        <v>0</v>
      </c>
      <c r="E33" s="36">
        <v>0.01</v>
      </c>
      <c r="F33" s="37">
        <f>+D33*E33</f>
        <v>0</v>
      </c>
      <c r="G33" s="34"/>
      <c r="H33" s="34"/>
      <c r="I33" s="35"/>
      <c r="J33" s="8"/>
      <c r="K33" s="8"/>
      <c r="L33" s="8"/>
      <c r="M33" s="8"/>
      <c r="N33" s="93"/>
    </row>
    <row r="34" spans="1:15" x14ac:dyDescent="0.25">
      <c r="A34" s="130"/>
      <c r="B34" s="132"/>
      <c r="C34" s="38"/>
      <c r="D34" s="31">
        <f>+IF($C$31-D32-D33&gt;(100000),(100000),$C$31-D32-D33)</f>
        <v>0</v>
      </c>
      <c r="E34" s="36">
        <v>8.0000000000000002E-3</v>
      </c>
      <c r="F34" s="37">
        <f>+D34*E34</f>
        <v>0</v>
      </c>
      <c r="G34" s="34"/>
      <c r="H34" s="34"/>
      <c r="I34" s="35"/>
      <c r="J34" s="9"/>
      <c r="K34" s="9"/>
      <c r="L34" s="9"/>
      <c r="M34" s="9"/>
      <c r="N34" s="93"/>
      <c r="O34" s="2"/>
    </row>
    <row r="35" spans="1:15" x14ac:dyDescent="0.25">
      <c r="A35" s="130"/>
      <c r="B35" s="132"/>
      <c r="C35" s="38"/>
      <c r="D35" s="31">
        <f>+IF($C$31-D32-D33-D34&gt;(100000),(100000),$C$31-D32-D33-D34)</f>
        <v>0</v>
      </c>
      <c r="E35" s="36">
        <v>7.0000000000000001E-3</v>
      </c>
      <c r="F35" s="37">
        <f>+D35*E35</f>
        <v>0</v>
      </c>
      <c r="G35" s="34"/>
      <c r="H35" s="34"/>
      <c r="I35" s="35"/>
      <c r="J35" s="10"/>
      <c r="K35" s="10"/>
      <c r="L35" s="10"/>
      <c r="M35" s="10"/>
      <c r="N35" s="93"/>
      <c r="O35" s="2"/>
    </row>
    <row r="36" spans="1:15" x14ac:dyDescent="0.25">
      <c r="A36" s="130"/>
      <c r="B36" s="132"/>
      <c r="C36" s="38"/>
      <c r="D36" s="31">
        <f>+IF($C$31-D32-D33-D34-D35&gt;(200000),(200000),$C$31-D32-D33-D34-D35)</f>
        <v>0</v>
      </c>
      <c r="E36" s="36">
        <v>5.0000000000000001E-3</v>
      </c>
      <c r="F36" s="37">
        <f>+D36*E36</f>
        <v>0</v>
      </c>
      <c r="G36" s="34"/>
      <c r="H36" s="34"/>
      <c r="I36" s="35"/>
      <c r="J36" s="10"/>
      <c r="K36" s="10"/>
      <c r="L36" s="10"/>
      <c r="M36" s="10"/>
      <c r="N36" s="93"/>
      <c r="O36" s="2"/>
    </row>
    <row r="37" spans="1:15" x14ac:dyDescent="0.25">
      <c r="A37" s="130"/>
      <c r="B37" s="132"/>
      <c r="C37" s="38"/>
      <c r="D37" s="31">
        <f>+IF($C$31&gt;(500000),$C$31-500000,0)</f>
        <v>0</v>
      </c>
      <c r="E37" s="39">
        <v>3.0000000000000001E-3</v>
      </c>
      <c r="F37" s="40">
        <f>+D37*E37</f>
        <v>0</v>
      </c>
      <c r="G37" s="34"/>
      <c r="H37" s="34"/>
      <c r="I37" s="35"/>
      <c r="J37" s="10"/>
      <c r="K37" s="10"/>
      <c r="L37" s="10"/>
      <c r="M37" s="10"/>
      <c r="N37" s="11"/>
      <c r="O37" s="2"/>
    </row>
    <row r="38" spans="1:15" x14ac:dyDescent="0.25">
      <c r="A38" s="133"/>
      <c r="B38" s="132"/>
      <c r="C38" s="41" t="s">
        <v>10</v>
      </c>
      <c r="D38" s="42">
        <f>SUM(D32:D37)</f>
        <v>0</v>
      </c>
      <c r="E38" s="132"/>
      <c r="F38" s="132"/>
      <c r="G38" s="132"/>
      <c r="H38" s="132"/>
      <c r="I38" s="17">
        <f>SUM(F32:F37)</f>
        <v>0</v>
      </c>
      <c r="J38" s="10"/>
      <c r="K38" s="10"/>
      <c r="L38" s="10"/>
      <c r="M38" s="10"/>
      <c r="N38" s="11"/>
      <c r="O38" s="2"/>
    </row>
    <row r="39" spans="1:15" x14ac:dyDescent="0.25">
      <c r="A39" s="127"/>
      <c r="B39" s="75" t="s">
        <v>50</v>
      </c>
      <c r="C39" s="66"/>
      <c r="D39" s="66"/>
      <c r="E39" s="67"/>
      <c r="F39" s="68"/>
      <c r="G39" s="14"/>
      <c r="H39" s="14"/>
      <c r="I39" s="18"/>
      <c r="J39" s="10"/>
      <c r="K39" s="10"/>
      <c r="L39" s="10"/>
      <c r="M39" s="10"/>
      <c r="N39" s="11"/>
      <c r="O39" s="2"/>
    </row>
    <row r="40" spans="1:15" ht="22.5" x14ac:dyDescent="0.25">
      <c r="A40" s="134"/>
      <c r="B40" s="135" t="s">
        <v>11</v>
      </c>
      <c r="C40" s="136"/>
      <c r="D40" s="263">
        <v>0</v>
      </c>
      <c r="E40" s="245"/>
      <c r="F40" s="137"/>
      <c r="G40" s="138"/>
      <c r="H40" s="138"/>
      <c r="I40" s="28">
        <f>I38*D40</f>
        <v>0</v>
      </c>
      <c r="J40" s="10"/>
      <c r="K40" s="10"/>
      <c r="L40" s="10"/>
      <c r="M40" s="10"/>
      <c r="N40" s="11"/>
      <c r="O40" s="2"/>
    </row>
    <row r="41" spans="1:15" x14ac:dyDescent="0.25">
      <c r="A41" s="134"/>
      <c r="B41" s="76" t="s">
        <v>32</v>
      </c>
      <c r="C41" s="264"/>
      <c r="D41" s="265"/>
      <c r="E41" s="265"/>
      <c r="F41" s="266"/>
      <c r="G41" s="139"/>
      <c r="H41" s="139"/>
      <c r="I41" s="47"/>
      <c r="J41" s="12"/>
      <c r="K41" s="12"/>
      <c r="L41" s="12"/>
      <c r="M41" s="12"/>
      <c r="N41" s="11"/>
      <c r="O41" s="2"/>
    </row>
    <row r="42" spans="1:15" x14ac:dyDescent="0.25">
      <c r="A42" s="127"/>
      <c r="B42" s="259" t="s">
        <v>51</v>
      </c>
      <c r="C42" s="261"/>
      <c r="D42" s="261"/>
      <c r="E42" s="261"/>
      <c r="F42" s="262"/>
      <c r="G42" s="15"/>
      <c r="H42" s="15"/>
      <c r="I42" s="19"/>
      <c r="J42" s="4"/>
      <c r="K42" s="4"/>
      <c r="L42" s="4"/>
      <c r="M42" s="4"/>
      <c r="N42" s="11"/>
      <c r="O42" s="2"/>
    </row>
    <row r="43" spans="1:15" x14ac:dyDescent="0.25">
      <c r="A43" s="140"/>
      <c r="B43" s="20" t="s">
        <v>12</v>
      </c>
      <c r="C43" s="83">
        <v>0</v>
      </c>
      <c r="D43" s="205" t="s">
        <v>13</v>
      </c>
      <c r="E43" s="206"/>
      <c r="F43" s="206"/>
      <c r="G43" s="206"/>
      <c r="H43" s="206"/>
      <c r="I43" s="206"/>
      <c r="J43" s="8"/>
      <c r="K43" s="8"/>
      <c r="L43" s="8"/>
      <c r="M43" s="8"/>
      <c r="N43" s="11"/>
      <c r="O43" s="2"/>
    </row>
    <row r="44" spans="1:15" x14ac:dyDescent="0.25">
      <c r="A44" s="20"/>
      <c r="B44" s="43" t="s">
        <v>14</v>
      </c>
      <c r="C44" s="44"/>
      <c r="D44" s="242" t="s">
        <v>15</v>
      </c>
      <c r="E44" s="242"/>
      <c r="F44" s="242"/>
      <c r="G44" s="48"/>
      <c r="H44" s="48"/>
      <c r="I44" s="30"/>
      <c r="J44" s="4"/>
      <c r="K44" s="4"/>
      <c r="L44" s="4"/>
      <c r="M44" s="4"/>
      <c r="N44" s="11"/>
      <c r="O44" s="2"/>
    </row>
    <row r="45" spans="1:15" x14ac:dyDescent="0.25">
      <c r="A45" s="20"/>
      <c r="B45" s="21">
        <f>+IF($C$43&gt;5000,5000,$C$43)</f>
        <v>0</v>
      </c>
      <c r="C45" s="45"/>
      <c r="D45" s="207">
        <v>0.04</v>
      </c>
      <c r="E45" s="208"/>
      <c r="F45" s="22">
        <f>+B45*D45</f>
        <v>0</v>
      </c>
      <c r="G45" s="23"/>
      <c r="H45" s="23"/>
      <c r="I45" s="49"/>
      <c r="J45" s="8"/>
      <c r="K45" s="8"/>
      <c r="L45" s="8"/>
      <c r="M45" s="8"/>
      <c r="N45" s="11"/>
      <c r="O45" s="2"/>
    </row>
    <row r="46" spans="1:15" x14ac:dyDescent="0.25">
      <c r="A46" s="20"/>
      <c r="B46" s="24">
        <f>+IF($C$43-B45&gt;(0),$C$43-B45,0)</f>
        <v>0</v>
      </c>
      <c r="C46" s="45"/>
      <c r="D46" s="209">
        <v>0.03</v>
      </c>
      <c r="E46" s="210"/>
      <c r="F46" s="25">
        <f>+B46*D46</f>
        <v>0</v>
      </c>
      <c r="G46" s="23"/>
      <c r="H46" s="23"/>
      <c r="I46" s="49"/>
      <c r="J46" s="141"/>
      <c r="K46" s="141"/>
      <c r="L46" s="141"/>
      <c r="M46" s="141"/>
      <c r="N46" s="11"/>
      <c r="O46" s="2"/>
    </row>
    <row r="47" spans="1:15" x14ac:dyDescent="0.25">
      <c r="A47" s="20"/>
      <c r="B47" s="26">
        <f>SUM(B45:B46)</f>
        <v>0</v>
      </c>
      <c r="C47" s="137"/>
      <c r="D47" s="243" t="s">
        <v>16</v>
      </c>
      <c r="E47" s="243"/>
      <c r="F47" s="244"/>
      <c r="G47" s="77"/>
      <c r="H47" s="77"/>
      <c r="I47" s="78">
        <f>SUM(F45:F46)</f>
        <v>0</v>
      </c>
      <c r="J47" s="4"/>
      <c r="K47" s="4"/>
      <c r="L47" s="4"/>
      <c r="M47" s="4"/>
      <c r="N47" s="11"/>
      <c r="O47" s="2"/>
    </row>
    <row r="48" spans="1:15" x14ac:dyDescent="0.25">
      <c r="A48" s="127"/>
      <c r="B48" s="65" t="s">
        <v>52</v>
      </c>
      <c r="C48" s="66"/>
      <c r="D48" s="66"/>
      <c r="E48" s="66"/>
      <c r="F48" s="69"/>
      <c r="G48" s="16"/>
      <c r="H48" s="16"/>
      <c r="I48" s="18"/>
      <c r="J48" s="10"/>
      <c r="K48" s="10"/>
      <c r="L48" s="10"/>
      <c r="M48" s="10"/>
      <c r="N48" s="11"/>
      <c r="O48" s="2"/>
    </row>
    <row r="49" spans="1:15" ht="22.5" x14ac:dyDescent="0.25">
      <c r="A49" s="127"/>
      <c r="B49" s="142" t="s">
        <v>33</v>
      </c>
      <c r="C49" s="143"/>
      <c r="D49" s="245">
        <v>0</v>
      </c>
      <c r="E49" s="245"/>
      <c r="F49" s="137"/>
      <c r="G49" s="138"/>
      <c r="H49" s="138"/>
      <c r="I49" s="28">
        <f>I38*D49</f>
        <v>0</v>
      </c>
      <c r="J49" s="4"/>
      <c r="K49" s="4"/>
      <c r="L49" s="4"/>
      <c r="M49" s="4"/>
      <c r="N49" s="2"/>
      <c r="O49" s="2"/>
    </row>
    <row r="50" spans="1:15" x14ac:dyDescent="0.25">
      <c r="A50" s="140"/>
      <c r="B50" s="211" t="s">
        <v>17</v>
      </c>
      <c r="C50" s="212"/>
      <c r="D50" s="212"/>
      <c r="E50" s="213"/>
      <c r="F50" s="20"/>
      <c r="G50" s="20"/>
      <c r="H50" s="20"/>
      <c r="I50" s="27">
        <f>ROUND(SUM(I38:I49)*0.1,2)</f>
        <v>0</v>
      </c>
      <c r="J50" s="8"/>
      <c r="K50" s="8"/>
      <c r="L50" s="8"/>
      <c r="M50" s="8"/>
      <c r="N50" s="11"/>
      <c r="O50" s="2"/>
    </row>
    <row r="51" spans="1:15" ht="16.5" thickBot="1" x14ac:dyDescent="0.3">
      <c r="A51" s="127"/>
      <c r="B51" s="55"/>
      <c r="C51" s="55"/>
      <c r="D51" s="55"/>
      <c r="E51" s="55"/>
      <c r="F51" s="55"/>
      <c r="G51" s="55"/>
      <c r="H51" s="55"/>
      <c r="I51" s="56"/>
      <c r="J51" s="4"/>
      <c r="K51" s="4"/>
      <c r="L51" s="4"/>
      <c r="M51" s="4"/>
      <c r="N51" s="2"/>
      <c r="O51" s="2"/>
    </row>
    <row r="52" spans="1:15" ht="16.5" thickBot="1" x14ac:dyDescent="0.3">
      <c r="A52" s="144"/>
      <c r="B52" s="214" t="s">
        <v>54</v>
      </c>
      <c r="C52" s="215"/>
      <c r="D52" s="215"/>
      <c r="E52" s="215"/>
      <c r="F52" s="215"/>
      <c r="G52" s="215"/>
      <c r="H52" s="215"/>
      <c r="I52" s="216"/>
      <c r="J52" s="9"/>
      <c r="K52" s="9"/>
      <c r="L52" s="9"/>
      <c r="M52" s="9"/>
      <c r="N52" s="11"/>
      <c r="O52" s="2"/>
    </row>
    <row r="53" spans="1:15" x14ac:dyDescent="0.25">
      <c r="A53" s="145"/>
      <c r="B53" s="250" t="s">
        <v>47</v>
      </c>
      <c r="C53" s="251"/>
      <c r="D53" s="251"/>
      <c r="E53" s="251"/>
      <c r="F53" s="251"/>
      <c r="G53" s="251"/>
      <c r="H53" s="251"/>
      <c r="I53" s="70">
        <f>I27</f>
        <v>0</v>
      </c>
      <c r="J53" s="10"/>
      <c r="K53" s="10"/>
      <c r="L53" s="10"/>
      <c r="M53" s="10"/>
      <c r="N53" s="11"/>
      <c r="O53" s="2"/>
    </row>
    <row r="54" spans="1:15" ht="16.5" thickBot="1" x14ac:dyDescent="0.3">
      <c r="A54" s="146"/>
      <c r="B54" s="252" t="s">
        <v>53</v>
      </c>
      <c r="C54" s="253"/>
      <c r="D54" s="253"/>
      <c r="E54" s="253"/>
      <c r="F54" s="253"/>
      <c r="G54" s="253"/>
      <c r="H54" s="253"/>
      <c r="I54" s="79">
        <f>SUM(I38:I50)</f>
        <v>0</v>
      </c>
      <c r="J54" s="10"/>
      <c r="K54" s="10"/>
      <c r="L54" s="10"/>
      <c r="M54" s="10"/>
      <c r="N54" s="2"/>
      <c r="O54" s="2"/>
    </row>
    <row r="55" spans="1:15" ht="16.5" thickBot="1" x14ac:dyDescent="0.3">
      <c r="A55" s="146"/>
      <c r="B55" s="254" t="s">
        <v>56</v>
      </c>
      <c r="C55" s="255"/>
      <c r="D55" s="255"/>
      <c r="E55" s="255"/>
      <c r="F55" s="255"/>
      <c r="G55" s="255"/>
      <c r="H55" s="255"/>
      <c r="I55" s="80">
        <f>SUM(I53:I54)</f>
        <v>0</v>
      </c>
      <c r="J55" s="147"/>
      <c r="K55" s="147"/>
      <c r="L55" s="147"/>
      <c r="M55" s="147"/>
      <c r="N55" s="2"/>
      <c r="O55" s="2"/>
    </row>
    <row r="56" spans="1:15" ht="16.5" thickBot="1" x14ac:dyDescent="0.3">
      <c r="A56" s="93"/>
      <c r="B56" s="148"/>
      <c r="C56" s="148"/>
      <c r="D56" s="149"/>
      <c r="E56" s="149"/>
      <c r="F56" s="149"/>
      <c r="G56" s="149"/>
      <c r="H56" s="149"/>
      <c r="I56" s="150"/>
      <c r="J56" s="151"/>
      <c r="K56" s="8"/>
      <c r="L56" s="8"/>
      <c r="M56" s="8"/>
      <c r="N56" s="2"/>
      <c r="O56" s="2"/>
    </row>
    <row r="57" spans="1:15" ht="15" customHeight="1" thickBot="1" x14ac:dyDescent="0.3">
      <c r="B57" s="238" t="s">
        <v>48</v>
      </c>
      <c r="C57" s="239"/>
      <c r="D57" s="239"/>
      <c r="E57" s="239"/>
      <c r="F57" s="239"/>
      <c r="G57" s="239"/>
      <c r="H57" s="239"/>
      <c r="I57" s="152"/>
      <c r="J57" s="153"/>
      <c r="K57" s="8"/>
      <c r="L57" s="8"/>
      <c r="M57" s="8"/>
      <c r="N57" s="2"/>
      <c r="O57" s="2"/>
    </row>
    <row r="58" spans="1:15" hidden="1" x14ac:dyDescent="0.25">
      <c r="B58" s="154"/>
      <c r="C58" s="154"/>
      <c r="D58" s="154"/>
      <c r="E58" s="154"/>
      <c r="F58" s="154"/>
      <c r="G58" s="154"/>
      <c r="H58" s="154"/>
      <c r="I58" s="154"/>
      <c r="J58" s="154"/>
      <c r="K58" s="4"/>
      <c r="L58" s="4"/>
      <c r="M58" s="4"/>
      <c r="N58" s="2"/>
      <c r="O58" s="2"/>
    </row>
    <row r="59" spans="1:15" hidden="1" x14ac:dyDescent="0.25">
      <c r="A59" s="155"/>
      <c r="B59" s="240"/>
      <c r="C59" s="241"/>
      <c r="D59" s="241"/>
      <c r="E59" s="241"/>
      <c r="F59" s="241"/>
      <c r="G59" s="241"/>
      <c r="H59" s="241"/>
      <c r="I59" s="156"/>
      <c r="J59" s="157"/>
      <c r="K59" s="158"/>
      <c r="L59" s="158"/>
      <c r="M59" s="158"/>
      <c r="N59" s="11"/>
      <c r="O59" s="2"/>
    </row>
    <row r="60" spans="1:15" x14ac:dyDescent="0.25">
      <c r="B60" s="246" t="s">
        <v>55</v>
      </c>
      <c r="C60" s="247"/>
      <c r="D60" s="247"/>
      <c r="E60" s="247"/>
      <c r="F60" s="247"/>
      <c r="G60" s="159" t="s">
        <v>18</v>
      </c>
      <c r="H60" s="159"/>
      <c r="I60" s="160" t="s">
        <v>4</v>
      </c>
      <c r="J60" s="161"/>
      <c r="K60" s="4"/>
      <c r="L60" s="4"/>
      <c r="M60" s="4"/>
      <c r="N60" s="2"/>
      <c r="O60" s="2"/>
    </row>
    <row r="61" spans="1:15" x14ac:dyDescent="0.25">
      <c r="A61" s="162"/>
      <c r="B61" s="248"/>
      <c r="C61" s="249"/>
      <c r="D61" s="249"/>
      <c r="E61" s="249"/>
      <c r="F61" s="163"/>
      <c r="G61" s="84"/>
      <c r="H61" s="164"/>
      <c r="I61" s="88"/>
      <c r="J61" s="165"/>
      <c r="K61" s="166"/>
      <c r="L61" s="166"/>
      <c r="M61" s="166"/>
      <c r="N61" s="2"/>
      <c r="O61" s="2"/>
    </row>
    <row r="62" spans="1:15" x14ac:dyDescent="0.25">
      <c r="A62" s="162"/>
      <c r="B62" s="223"/>
      <c r="C62" s="224"/>
      <c r="D62" s="224"/>
      <c r="E62" s="224"/>
      <c r="F62" s="167"/>
      <c r="G62" s="85"/>
      <c r="H62" s="168"/>
      <c r="I62" s="89"/>
      <c r="J62" s="165"/>
      <c r="K62" s="169"/>
      <c r="L62" s="169"/>
      <c r="M62" s="169"/>
      <c r="N62" s="2"/>
      <c r="O62" s="2"/>
    </row>
    <row r="63" spans="1:15" x14ac:dyDescent="0.25">
      <c r="A63" s="162"/>
      <c r="B63" s="223"/>
      <c r="C63" s="224"/>
      <c r="D63" s="224"/>
      <c r="E63" s="224"/>
      <c r="F63" s="167"/>
      <c r="G63" s="86"/>
      <c r="H63" s="168"/>
      <c r="I63" s="89"/>
      <c r="J63" s="165"/>
      <c r="K63" s="169"/>
      <c r="L63" s="170"/>
      <c r="M63" s="169"/>
      <c r="N63" s="2"/>
      <c r="O63" s="2"/>
    </row>
    <row r="64" spans="1:15" x14ac:dyDescent="0.25">
      <c r="A64" s="162"/>
      <c r="B64" s="223"/>
      <c r="C64" s="224"/>
      <c r="D64" s="224"/>
      <c r="E64" s="224"/>
      <c r="F64" s="167"/>
      <c r="G64" s="87"/>
      <c r="H64" s="168"/>
      <c r="I64" s="89"/>
      <c r="J64" s="165"/>
      <c r="K64" s="171"/>
      <c r="L64" s="171"/>
      <c r="M64" s="171"/>
      <c r="N64" s="11"/>
      <c r="O64" s="11"/>
    </row>
    <row r="65" spans="1:15" x14ac:dyDescent="0.25">
      <c r="A65" s="162"/>
      <c r="B65" s="223"/>
      <c r="C65" s="224"/>
      <c r="D65" s="224"/>
      <c r="E65" s="224"/>
      <c r="F65" s="167"/>
      <c r="G65" s="87"/>
      <c r="H65" s="168"/>
      <c r="I65" s="89"/>
      <c r="J65" s="165"/>
      <c r="K65" s="172"/>
      <c r="L65" s="172"/>
      <c r="M65" s="172"/>
      <c r="N65" s="173"/>
    </row>
    <row r="66" spans="1:15" x14ac:dyDescent="0.25">
      <c r="A66" s="162"/>
      <c r="B66" s="223"/>
      <c r="C66" s="224"/>
      <c r="D66" s="224"/>
      <c r="E66" s="224"/>
      <c r="F66" s="167"/>
      <c r="G66" s="87"/>
      <c r="H66" s="168"/>
      <c r="I66" s="89"/>
      <c r="J66" s="165"/>
      <c r="K66" s="174"/>
      <c r="L66" s="174"/>
      <c r="M66" s="174"/>
      <c r="N66" s="93"/>
    </row>
    <row r="67" spans="1:15" x14ac:dyDescent="0.25">
      <c r="A67" s="162"/>
      <c r="B67" s="223"/>
      <c r="C67" s="224"/>
      <c r="D67" s="224"/>
      <c r="E67" s="224"/>
      <c r="F67" s="167"/>
      <c r="G67" s="87"/>
      <c r="H67" s="168"/>
      <c r="I67" s="89"/>
      <c r="J67" s="165"/>
      <c r="K67" s="153"/>
      <c r="L67" s="153"/>
      <c r="M67" s="153"/>
    </row>
    <row r="68" spans="1:15" x14ac:dyDescent="0.25">
      <c r="A68" s="162"/>
      <c r="B68" s="223"/>
      <c r="C68" s="224"/>
      <c r="D68" s="224"/>
      <c r="E68" s="224"/>
      <c r="F68" s="167"/>
      <c r="G68" s="87"/>
      <c r="H68" s="168"/>
      <c r="I68" s="89"/>
      <c r="J68" s="165"/>
      <c r="K68" s="153"/>
      <c r="L68" s="153"/>
      <c r="M68" s="153"/>
    </row>
    <row r="69" spans="1:15" x14ac:dyDescent="0.25">
      <c r="A69" s="162"/>
      <c r="B69" s="223"/>
      <c r="C69" s="224"/>
      <c r="D69" s="224"/>
      <c r="E69" s="224"/>
      <c r="F69" s="167"/>
      <c r="G69" s="87"/>
      <c r="H69" s="168"/>
      <c r="I69" s="89"/>
      <c r="J69" s="165"/>
      <c r="K69" s="157"/>
      <c r="L69" s="157"/>
      <c r="M69" s="157"/>
    </row>
    <row r="70" spans="1:15" x14ac:dyDescent="0.25">
      <c r="A70" s="162"/>
      <c r="B70" s="223"/>
      <c r="C70" s="224"/>
      <c r="D70" s="224"/>
      <c r="E70" s="224"/>
      <c r="F70" s="167"/>
      <c r="G70" s="87"/>
      <c r="H70" s="168"/>
      <c r="I70" s="89"/>
      <c r="J70" s="165"/>
      <c r="K70" s="161"/>
      <c r="L70" s="161"/>
      <c r="M70" s="161"/>
    </row>
    <row r="71" spans="1:15" s="162" customFormat="1" x14ac:dyDescent="0.25">
      <c r="B71" s="223"/>
      <c r="C71" s="224"/>
      <c r="D71" s="224"/>
      <c r="E71" s="224"/>
      <c r="F71" s="167"/>
      <c r="G71" s="87"/>
      <c r="H71" s="168"/>
      <c r="I71" s="89"/>
      <c r="J71" s="165"/>
      <c r="K71" s="165"/>
      <c r="L71" s="165"/>
      <c r="M71" s="165"/>
      <c r="O71" s="175"/>
    </row>
    <row r="72" spans="1:15" s="162" customFormat="1" x14ac:dyDescent="0.25">
      <c r="B72" s="223"/>
      <c r="C72" s="224"/>
      <c r="D72" s="224"/>
      <c r="E72" s="224"/>
      <c r="F72" s="167"/>
      <c r="G72" s="87"/>
      <c r="H72" s="168"/>
      <c r="I72" s="89"/>
      <c r="J72" s="165"/>
      <c r="K72" s="165"/>
      <c r="L72" s="165"/>
      <c r="M72" s="165"/>
      <c r="O72" s="175"/>
    </row>
    <row r="73" spans="1:15" s="162" customFormat="1" x14ac:dyDescent="0.25">
      <c r="B73" s="223"/>
      <c r="C73" s="224"/>
      <c r="D73" s="224"/>
      <c r="E73" s="224"/>
      <c r="F73" s="167"/>
      <c r="G73" s="87"/>
      <c r="H73" s="168"/>
      <c r="I73" s="89"/>
      <c r="J73" s="165"/>
      <c r="K73" s="165"/>
      <c r="L73" s="165"/>
      <c r="M73" s="165"/>
      <c r="O73" s="175"/>
    </row>
    <row r="74" spans="1:15" s="162" customFormat="1" x14ac:dyDescent="0.25">
      <c r="B74" s="223"/>
      <c r="C74" s="224"/>
      <c r="D74" s="224"/>
      <c r="E74" s="224"/>
      <c r="F74" s="167"/>
      <c r="G74" s="87"/>
      <c r="H74" s="168"/>
      <c r="I74" s="89"/>
      <c r="J74" s="165"/>
      <c r="K74" s="165"/>
      <c r="L74" s="165"/>
      <c r="M74" s="165"/>
      <c r="O74" s="175"/>
    </row>
    <row r="75" spans="1:15" s="162" customFormat="1" x14ac:dyDescent="0.25">
      <c r="B75" s="223"/>
      <c r="C75" s="224"/>
      <c r="D75" s="224"/>
      <c r="E75" s="224"/>
      <c r="F75" s="167"/>
      <c r="G75" s="87"/>
      <c r="H75" s="168"/>
      <c r="I75" s="89"/>
      <c r="J75" s="165"/>
      <c r="K75" s="165"/>
      <c r="L75" s="165"/>
      <c r="M75" s="165"/>
      <c r="O75" s="175"/>
    </row>
    <row r="76" spans="1:15" s="162" customFormat="1" x14ac:dyDescent="0.25">
      <c r="B76" s="223"/>
      <c r="C76" s="224"/>
      <c r="D76" s="224"/>
      <c r="E76" s="224"/>
      <c r="F76" s="167"/>
      <c r="G76" s="87"/>
      <c r="H76" s="168"/>
      <c r="I76" s="89"/>
      <c r="J76" s="165"/>
      <c r="K76" s="165"/>
      <c r="L76" s="165"/>
      <c r="M76" s="165"/>
      <c r="O76" s="175"/>
    </row>
    <row r="77" spans="1:15" s="162" customFormat="1" x14ac:dyDescent="0.25">
      <c r="B77" s="223"/>
      <c r="C77" s="224"/>
      <c r="D77" s="224"/>
      <c r="E77" s="224"/>
      <c r="F77" s="167"/>
      <c r="G77" s="87"/>
      <c r="H77" s="168"/>
      <c r="I77" s="89"/>
      <c r="J77" s="165"/>
      <c r="K77" s="165"/>
      <c r="L77" s="165"/>
      <c r="M77" s="165"/>
      <c r="O77" s="175"/>
    </row>
    <row r="78" spans="1:15" s="162" customFormat="1" x14ac:dyDescent="0.25">
      <c r="B78" s="223"/>
      <c r="C78" s="224"/>
      <c r="D78" s="224"/>
      <c r="E78" s="224"/>
      <c r="F78" s="167"/>
      <c r="G78" s="87"/>
      <c r="H78" s="168"/>
      <c r="I78" s="89"/>
      <c r="J78" s="165"/>
      <c r="K78" s="165"/>
      <c r="L78" s="165"/>
      <c r="M78" s="165"/>
      <c r="O78" s="175"/>
    </row>
    <row r="79" spans="1:15" s="162" customFormat="1" x14ac:dyDescent="0.25">
      <c r="B79" s="223"/>
      <c r="C79" s="224"/>
      <c r="D79" s="224"/>
      <c r="E79" s="224"/>
      <c r="F79" s="167"/>
      <c r="G79" s="87"/>
      <c r="H79" s="168"/>
      <c r="I79" s="89"/>
      <c r="J79" s="165"/>
      <c r="K79" s="165"/>
      <c r="L79" s="165"/>
      <c r="M79" s="165"/>
      <c r="O79" s="175"/>
    </row>
    <row r="80" spans="1:15" s="162" customFormat="1" x14ac:dyDescent="0.25">
      <c r="B80" s="223"/>
      <c r="C80" s="224"/>
      <c r="D80" s="224"/>
      <c r="E80" s="224"/>
      <c r="F80" s="167"/>
      <c r="G80" s="87"/>
      <c r="H80" s="168"/>
      <c r="I80" s="89"/>
      <c r="J80" s="165"/>
      <c r="K80" s="165"/>
      <c r="L80" s="165"/>
      <c r="M80" s="165"/>
      <c r="O80" s="175"/>
    </row>
    <row r="81" spans="1:15" s="162" customFormat="1" x14ac:dyDescent="0.25">
      <c r="B81" s="219" t="s">
        <v>19</v>
      </c>
      <c r="C81" s="220"/>
      <c r="D81" s="220"/>
      <c r="E81" s="220"/>
      <c r="F81" s="220"/>
      <c r="G81" s="220"/>
      <c r="H81" s="221">
        <f>SUM(I61:I80)</f>
        <v>0</v>
      </c>
      <c r="I81" s="222"/>
      <c r="J81" s="176"/>
      <c r="K81" s="165"/>
      <c r="L81" s="165"/>
      <c r="M81" s="165"/>
      <c r="O81" s="175"/>
    </row>
    <row r="82" spans="1:15" s="162" customFormat="1" ht="16.5" thickBot="1" x14ac:dyDescent="0.3">
      <c r="B82" s="177"/>
      <c r="C82" s="178"/>
      <c r="D82" s="179"/>
      <c r="E82" s="179"/>
      <c r="F82" s="179"/>
      <c r="G82" s="179"/>
      <c r="H82" s="179"/>
      <c r="I82" s="180"/>
      <c r="J82" s="180"/>
      <c r="K82" s="165"/>
      <c r="L82" s="165"/>
      <c r="M82" s="165"/>
      <c r="O82" s="175"/>
    </row>
    <row r="83" spans="1:15" s="162" customFormat="1" ht="16.5" thickBot="1" x14ac:dyDescent="0.3">
      <c r="B83" s="217" t="s">
        <v>49</v>
      </c>
      <c r="C83" s="218"/>
      <c r="D83" s="218"/>
      <c r="E83" s="218"/>
      <c r="F83" s="218"/>
      <c r="G83" s="218"/>
      <c r="H83" s="218"/>
      <c r="I83" s="181"/>
      <c r="J83" s="157"/>
      <c r="K83" s="165"/>
      <c r="L83" s="165"/>
      <c r="M83" s="165"/>
      <c r="O83" s="175"/>
    </row>
    <row r="84" spans="1:15" s="162" customFormat="1" ht="16.5" thickBot="1" x14ac:dyDescent="0.3">
      <c r="J84" s="157"/>
      <c r="K84" s="165"/>
      <c r="L84" s="165"/>
      <c r="M84" s="165"/>
      <c r="O84" s="175"/>
    </row>
    <row r="85" spans="1:15" s="162" customFormat="1" x14ac:dyDescent="0.25">
      <c r="A85" s="94"/>
      <c r="B85" s="182" t="s">
        <v>57</v>
      </c>
      <c r="C85" s="183"/>
      <c r="D85" s="182" t="s">
        <v>58</v>
      </c>
      <c r="E85" s="184"/>
      <c r="G85" s="185" t="s">
        <v>19</v>
      </c>
      <c r="J85" s="186"/>
      <c r="K85" s="176"/>
      <c r="L85" s="176"/>
      <c r="M85" s="176"/>
      <c r="O85" s="175"/>
    </row>
    <row r="86" spans="1:15" ht="16.5" thickBot="1" x14ac:dyDescent="0.3">
      <c r="B86" s="203">
        <f>IF(E24="si",((F24+G24)/2),0)</f>
        <v>1050</v>
      </c>
      <c r="C86" s="204"/>
      <c r="D86" s="203">
        <f>(IF(E24="si",((F24+G24)/2),0))*0.1</f>
        <v>105</v>
      </c>
      <c r="E86" s="204"/>
      <c r="F86" s="187"/>
      <c r="G86" s="188">
        <f>SUM(B86:E86)</f>
        <v>1155</v>
      </c>
      <c r="H86" s="187"/>
      <c r="I86" s="187"/>
      <c r="J86" s="189"/>
      <c r="K86" s="157"/>
      <c r="L86" s="157"/>
      <c r="M86" s="157"/>
    </row>
    <row r="87" spans="1:15" x14ac:dyDescent="0.25">
      <c r="B87" s="190"/>
      <c r="C87" s="191"/>
      <c r="D87" s="191"/>
      <c r="E87" s="225" t="s">
        <v>36</v>
      </c>
      <c r="F87" s="225"/>
      <c r="G87" s="225"/>
      <c r="H87" s="225"/>
      <c r="I87" s="225"/>
      <c r="K87" s="157"/>
      <c r="L87" s="157"/>
      <c r="M87" s="157"/>
    </row>
    <row r="88" spans="1:15" x14ac:dyDescent="0.25">
      <c r="A88" s="187"/>
      <c r="B88" s="198" t="s">
        <v>39</v>
      </c>
      <c r="C88" s="192"/>
      <c r="D88" s="192"/>
      <c r="E88" s="202"/>
      <c r="F88" s="202"/>
      <c r="G88" s="202"/>
      <c r="H88" s="202"/>
      <c r="I88" s="202"/>
      <c r="K88" s="193"/>
      <c r="L88" s="193"/>
      <c r="M88" s="193"/>
    </row>
    <row r="89" spans="1:15" x14ac:dyDescent="0.25">
      <c r="K89" s="193"/>
      <c r="L89" s="193"/>
      <c r="M89" s="193"/>
    </row>
    <row r="90" spans="1:15" x14ac:dyDescent="0.25">
      <c r="I90" s="201" t="s">
        <v>61</v>
      </c>
    </row>
  </sheetData>
  <sheetProtection algorithmName="SHA-512" hashValue="GPqdG1+LyReQBQ25P3WpF/zF8ZBuPnclXcmulEKTgnOjVJyK2yfjZjcl5lr8ULC/PbCwY4FIf3yREk05G3KEHg==" saltValue="vQGszJJIxzx9SVDLHmFk6g==" spinCount="100000" sheet="1" formatCells="0" formatColumns="0" formatRows="0" insertColumns="0" insertRows="0" insertHyperlinks="0" deleteColumns="0" deleteRows="0" sort="0" autoFilter="0" pivotTables="0"/>
  <mergeCells count="70">
    <mergeCell ref="B21:D21"/>
    <mergeCell ref="C27:H27"/>
    <mergeCell ref="C4:D4"/>
    <mergeCell ref="B1:I1"/>
    <mergeCell ref="B2:I2"/>
    <mergeCell ref="B14:I14"/>
    <mergeCell ref="B22:D22"/>
    <mergeCell ref="B23:D23"/>
    <mergeCell ref="B24:D24"/>
    <mergeCell ref="B25:D25"/>
    <mergeCell ref="C6:I6"/>
    <mergeCell ref="C8:I8"/>
    <mergeCell ref="C10:I10"/>
    <mergeCell ref="C12:I12"/>
    <mergeCell ref="D19:E19"/>
    <mergeCell ref="B73:E73"/>
    <mergeCell ref="B68:E68"/>
    <mergeCell ref="B69:E69"/>
    <mergeCell ref="B70:E70"/>
    <mergeCell ref="B71:E71"/>
    <mergeCell ref="B72:E72"/>
    <mergeCell ref="B29:I29"/>
    <mergeCell ref="B30:F30"/>
    <mergeCell ref="D40:E40"/>
    <mergeCell ref="C41:F41"/>
    <mergeCell ref="B42:F42"/>
    <mergeCell ref="D49:E49"/>
    <mergeCell ref="B67:E67"/>
    <mergeCell ref="B60:F60"/>
    <mergeCell ref="B61:E61"/>
    <mergeCell ref="B62:E62"/>
    <mergeCell ref="B63:E63"/>
    <mergeCell ref="B64:E64"/>
    <mergeCell ref="B65:E65"/>
    <mergeCell ref="B66:E66"/>
    <mergeCell ref="B53:H53"/>
    <mergeCell ref="B54:H54"/>
    <mergeCell ref="B55:H55"/>
    <mergeCell ref="E87:I87"/>
    <mergeCell ref="G18:H18"/>
    <mergeCell ref="D18:E18"/>
    <mergeCell ref="C26:E26"/>
    <mergeCell ref="G21:H21"/>
    <mergeCell ref="G22:H22"/>
    <mergeCell ref="G23:H23"/>
    <mergeCell ref="G24:H24"/>
    <mergeCell ref="G25:H25"/>
    <mergeCell ref="G26:H26"/>
    <mergeCell ref="B57:H57"/>
    <mergeCell ref="B59:H59"/>
    <mergeCell ref="B78:E78"/>
    <mergeCell ref="B79:E79"/>
    <mergeCell ref="D44:F44"/>
    <mergeCell ref="D47:F47"/>
    <mergeCell ref="E88:I88"/>
    <mergeCell ref="D86:E86"/>
    <mergeCell ref="B86:C86"/>
    <mergeCell ref="D43:I43"/>
    <mergeCell ref="D45:E45"/>
    <mergeCell ref="D46:E46"/>
    <mergeCell ref="B50:E50"/>
    <mergeCell ref="B52:I52"/>
    <mergeCell ref="B83:H83"/>
    <mergeCell ref="B81:G81"/>
    <mergeCell ref="H81:I81"/>
    <mergeCell ref="B74:E74"/>
    <mergeCell ref="B75:E75"/>
    <mergeCell ref="B76:E76"/>
    <mergeCell ref="B77:E77"/>
    <mergeCell ref="B80:E80"/>
  </mergeCells>
  <dataValidations xWindow="311" yWindow="451" count="7">
    <dataValidation allowBlank="1" showErrorMessage="1" sqref="C18 J18:M18"/>
    <dataValidation type="decimal" allowBlank="1" showInputMessage="1" showErrorMessage="1" errorTitle="Fondo spese incassato" error="Il fondo spese (di euro 1.000) _x000a_va indicato preceduto dal segno meno." promptTitle="Fondo spese incassato" prompt="Inserire l'ammontare incassato (con segno meno)" sqref="K65:M65">
      <formula1>-1000</formula1>
      <formula2>0</formula2>
    </dataValidation>
    <dataValidation type="decimal" allowBlank="1" showInputMessage="1" showErrorMessage="1" errorTitle="Percentuale riduzione" error="indicare un valore tra 0 e 20" promptTitle="Inserisci percentuale aumento" prompt="Il compenso può essere aumentato sino al 20 % nei casi di eccezionale difficoltà nello svolgimento dell'incarico." sqref="C49 C40">
      <formula1>0</formula1>
      <formula2>0</formula2>
    </dataValidation>
    <dataValidation operator="equal" allowBlank="1" showErrorMessage="1" sqref="C43">
      <formula1>0</formula1>
      <formula2>0</formula2>
    </dataValidation>
    <dataValidation type="whole" operator="greaterThanOrEqual" allowBlank="1" showErrorMessage="1" sqref="I18">
      <formula1>1</formula1>
    </dataValidation>
    <dataValidation type="whole" operator="greaterThanOrEqual" allowBlank="1" showInputMessage="1" showErrorMessage="1" sqref="F18">
      <formula1>1</formula1>
    </dataValidation>
    <dataValidation type="whole" operator="greaterThanOrEqual" allowBlank="1" showInputMessage="1" showErrorMessage="1" sqref="F19">
      <formula1>1</formula1>
    </dataValidation>
  </dataValidations>
  <pageMargins left="0.25" right="0.25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CalcoloCompenso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Emmanuele Agostini</dc:creator>
  <cp:lastModifiedBy>Emmanuele Agostini</cp:lastModifiedBy>
  <cp:lastPrinted>2016-04-14T08:56:16Z</cp:lastPrinted>
  <dcterms:created xsi:type="dcterms:W3CDTF">2016-02-27T11:15:43Z</dcterms:created>
  <dcterms:modified xsi:type="dcterms:W3CDTF">2017-12-07T19:42:39Z</dcterms:modified>
  <cp:contentStatus/>
</cp:coreProperties>
</file>